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66" documentId="13_ncr:1_{F6CB121F-512D-4AA6-A0C1-0FB36C537598}" xr6:coauthVersionLast="47" xr6:coauthVersionMax="47" xr10:uidLastSave="{16A89A55-0CB5-45A4-943C-A56E5C6BB169}"/>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<sst xmlns="http://schemas.openxmlformats.org/spreadsheetml/2006/main" count="178593" uniqueCount="39077">
  <si>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</si>
  <si>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</si>
  <si>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</si>
  <si>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</si>
  <si>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</si>
  <si>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</si>
  <si>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</si>
  <si>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</si>
  <si>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</si>
  <si>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</si>
  <si>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</si>
  <si>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</si>
  <si>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</si>
  <si>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</si>
  <si>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</si>
  <si>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</si>
  <si>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</si>
  <si>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</si>
  <si>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</si>
  <si>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</si>
  <si>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</si>
  <si>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</si>
  <si>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</si>
  <si>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</si>
  <si>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</si>
  <si>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</si>
  <si>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</si>
  <si>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</si>
  <si>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</si>
  <si>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</si>
  <si>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</si>
  <si>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</si>
  <si>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</si>
  <si>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</si>
  <si>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</si>
  <si>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</si>
  <si>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</si>
  <si>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</si>
  <si>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</si>
  <si>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</si>
  <si>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</si>
  <si>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</si>
  <si>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</si>
  <si>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</si>
  <si>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</si>
  <si>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</si>
  <si>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</si>
  <si>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</si>
  <si>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</si>
  <si>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</si>
  <si>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</si>
  <si>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</si>
  <si>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</si>
  <si>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</si>
  <si>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</si>
  <si>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</si>
  <si>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</si>
  <si>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</si>
  <si>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</si>
  <si>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</si>
  <si>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</si>
  <si>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</si>
  <si>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</si>
  <si>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</si>
  <si>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</si>
  <si>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</si>
  <si>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</si>
  <si>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</si>
  <si>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</si>
  <si>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</si>
  <si>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</si>
  <si>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</si>
  <si>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</si>
  <si>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</si>
  <si>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</si>
  <si>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</si>
  <si>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</si>
  <si>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</si>
  <si>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</si>
  <si>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</si>
  <si>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</si>
  <si>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</si>
  <si>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</si>
  <si>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</si>
  <si>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</si>
  <si>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</si>
  <si>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</si>
  <si>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</si>
  <si>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</si>
  <si>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</si>
  <si>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</si>
  <si>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</si>
  <si>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</si>
  <si>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</si>
  <si>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</si>
  <si>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</si>
  <si>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</si>
  <si>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</si>
  <si>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</si>
  <si>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</si>
  <si>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</si>
  <si>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</si>
  <si>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</si>
  <si>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</si>
  <si>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</si>
  <si>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</si>
  <si>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</si>
  <si>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</si>
  <si>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</si>
  <si>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</si>
  <si>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</si>
  <si>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</si>
  <si>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</si>
  <si>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</si>
  <si>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</si>
  <si>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</si>
  <si>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</si>
  <si>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</si>
  <si>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</si>
  <si>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</si>
  <si>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</si>
  <si>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</si>
  <si>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</si>
  <si>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</si>
  <si>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</si>
  <si>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</si>
  <si>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</si>
  <si>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</si>
  <si>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</si>
  <si>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</si>
  <si>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</si>
  <si>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</si>
  <si>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</si>
  <si>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</si>
  <si>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</si>
  <si>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</si>
  <si>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</si>
  <si>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</si>
  <si>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</si>
  <si>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</si>
  <si>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</si>
  <si>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</si>
  <si>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</si>
  <si>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</si>
  <si>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</si>
  <si>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</si>
  <si>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</si>
  <si>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</si>
  <si>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</si>
  <si>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</si>
  <si>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</si>
  <si>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</si>
  <si>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</si>
  <si>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</si>
  <si>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</si>
  <si>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</si>
  <si>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</si>
  <si>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</si>
  <si>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</si>
  <si>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</si>
  <si>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</si>
  <si>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</si>
  <si>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</si>
  <si>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</si>
  <si>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</si>
  <si>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</si>
  <si>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</si>
  <si>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</si>
  <si>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</si>
  <si>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</si>
  <si>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</si>
  <si>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</si>
  <si>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</si>
  <si>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</si>
  <si>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</si>
  <si>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</si>
  <si>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</si>
  <si>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</si>
  <si>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</si>
  <si>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</si>
  <si>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</si>
  <si>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</si>
  <si>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</si>
  <si>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</si>
  <si>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</si>
  <si>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</si>
  <si>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</si>
  <si>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</si>
  <si>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</si>
  <si>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</si>
  <si>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</si>
  <si>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</si>
  <si>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</si>
  <si>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</si>
  <si>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</si>
  <si>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</si>
  <si>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</si>
  <si>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</si>
  <si>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</si>
  <si>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</si>
  <si>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</si>
  <si>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</si>
  <si>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</si>
  <si>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</si>
  <si>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</si>
  <si>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</si>
  <si>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</si>
  <si>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</si>
  <si>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</si>
  <si>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</si>
  <si>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</si>
  <si>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</si>
  <si>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</si>
  <si>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</si>
  <si>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</si>
  <si>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</si>
  <si>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</si>
  <si>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</si>
  <si>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</si>
  <si>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</si>
  <si>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</si>
  <si>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</si>
  <si>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</si>
  <si>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</si>
  <si>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</si>
  <si>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</si>
  <si>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</si>
  <si>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</si>
  <si>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</si>
  <si>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</si>
  <si>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</si>
  <si>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</si>
  <si>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</si>
  <si>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</si>
  <si>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</si>
  <si>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</si>
  <si>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</si>
  <si>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</si>
  <si>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</si>
  <si>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</si>
  <si>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</si>
  <si>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</si>
  <si>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</si>
  <si>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</si>
  <si>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</si>
  <si>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</si>
  <si>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</si>
  <si>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</si>
  <si>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</si>
  <si>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</si>
  <si>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</si>
  <si>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</si>
  <si>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</si>
  <si>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</si>
  <si>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</si>
  <si>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</si>
  <si>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</si>
  <si>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</si>
  <si>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</si>
  <si>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</si>
  <si>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</si>
  <si>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</si>
  <si>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</si>
  <si>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</si>
  <si>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</si>
  <si>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</si>
  <si>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</si>
  <si>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</si>
  <si>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</si>
  <si>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</si>
  <si>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</si>
  <si>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</si>
  <si>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</si>
  <si>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</si>
  <si>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</si>
  <si>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</si>
  <si>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</si>
  <si>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</si>
  <si>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</si>
  <si>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</si>
  <si>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</si>
  <si>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</si>
  <si>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</si>
  <si>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</si>
  <si>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</si>
  <si>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</si>
  <si>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</si>
  <si>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</si>
  <si>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</si>
  <si>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</si>
  <si>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</si>
  <si>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</si>
  <si>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</si>
  <si>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</si>
  <si>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</si>
  <si>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</si>
  <si>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</si>
  <si>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</si>
  <si>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</si>
  <si>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</si>
  <si>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</si>
  <si>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</si>
  <si>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</si>
  <si>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</si>
  <si>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</si>
  <si>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</si>
  <si>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</si>
  <si>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</si>
  <si>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</si>
  <si>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</si>
  <si>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</si>
  <si>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</si>
  <si>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</si>
  <si>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</si>
  <si>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</si>
  <si>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</si>
  <si>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</si>
  <si>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</si>
  <si>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</si>
  <si>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</si>
  <si>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</si>
  <si>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</si>
  <si>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</si>
  <si>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</si>
  <si>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</si>
  <si>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</si>
  <si>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</si>
  <si>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</si>
  <si>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</si>
  <si>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</si>
  <si>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</si>
  <si>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</si>
  <si>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</si>
  <si>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</si>
  <si>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</si>
  <si>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</si>
  <si>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</si>
  <si>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</si>
  <si>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</si>
  <si>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</si>
  <si>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</si>
  <si>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</si>
  <si>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</si>
  <si>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</si>
  <si>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</si>
  <si>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</si>
  <si>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</si>
  <si>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</si>
  <si>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</si>
  <si>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</si>
  <si>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</si>
  <si>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</si>
  <si>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</si>
  <si>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</si>
  <si>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</si>
  <si>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</si>
  <si>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</si>
  <si>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</si>
  <si>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</si>
  <si>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</si>
  <si>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</si>
  <si>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</si>
  <si>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</si>
  <si>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</si>
  <si>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</si>
  <si>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</si>
  <si>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</si>
  <si>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</si>
  <si>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</si>
  <si>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</si>
  <si>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</si>
  <si>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</si>
  <si>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</si>
  <si>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</si>
  <si>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</si>
  <si>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</si>
  <si>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</si>
  <si>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</si>
  <si>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</si>
  <si>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</si>
  <si>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</si>
  <si>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</si>
  <si>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</si>
  <si>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</si>
  <si>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</si>
  <si>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</si>
  <si>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</si>
  <si>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</si>
  <si>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</si>
  <si>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</si>
  <si>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</si>
  <si>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</si>
  <si>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</si>
  <si>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</si>
  <si>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</si>
  <si>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</si>
  <si>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</si>
  <si>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</si>
  <si>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</si>
  <si>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</si>
  <si>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</si>
  <si>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</si>
  <si>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</si>
  <si>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</si>
  <si>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</si>
  <si>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</si>
  <si>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</si>
  <si>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</si>
  <si>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</si>
  <si>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</si>
  <si>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</si>
  <si>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</si>
  <si>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</si>
  <si>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</si>
  <si>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</si>
  <si>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</si>
  <si>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</si>
  <si>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</si>
  <si>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</si>
  <si>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</si>
  <si>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</si>
  <si>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</si>
  <si>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</si>
  <si>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</si>
  <si>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</si>
  <si>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</si>
  <si>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</si>
  <si>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</si>
  <si>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</si>
  <si>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</si>
  <si>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</si>
  <si>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</si>
  <si>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</si>
  <si>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</si>
  <si>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</si>
  <si>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</si>
  <si>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</si>
  <si>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</si>
  <si>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</si>
  <si>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</si>
  <si>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</si>
  <si>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</si>
  <si>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</si>
  <si>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</si>
  <si>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</si>
  <si>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</si>
  <si>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</si>
  <si>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</si>
  <si>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</si>
  <si>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</si>
  <si>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</si>
  <si>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</si>
  <si>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</si>
  <si>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</si>
  <si>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</si>
  <si>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</si>
  <si>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</si>
  <si>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</si>
  <si>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</si>
  <si>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</si>
  <si>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</si>
  <si>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</si>
  <si>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</si>
  <si>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</si>
  <si>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</si>
  <si>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</si>
  <si>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</si>
  <si>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</si>
  <si>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</si>
  <si>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</si>
  <si>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</si>
  <si>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</si>
  <si>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</si>
  <si>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</si>
  <si>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</si>
  <si>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</si>
  <si>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</si>
  <si>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</si>
  <si>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</si>
  <si>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</si>
  <si>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</si>
  <si>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</si>
  <si>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</si>
  <si>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</si>
  <si>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</si>
  <si>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</si>
  <si>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</si>
  <si>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</si>
  <si>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</si>
  <si>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</si>
  <si>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</si>
  <si>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</si>
  <si>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</si>
  <si>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</si>
  <si>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</si>
  <si>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</si>
  <si>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</si>
  <si>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</si>
  <si>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</si>
  <si>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</si>
  <si>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</si>
  <si>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</si>
  <si>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</si>
  <si>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</si>
  <si>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</si>
  <si>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</si>
  <si>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</si>
  <si>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</si>
  <si>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</si>
  <si>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</si>
  <si>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</si>
  <si>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</si>
  <si>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</si>
  <si>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</si>
  <si>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</si>
  <si>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</si>
  <si>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</si>
  <si>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</si>
  <si>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</si>
  <si>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</si>
  <si>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</si>
  <si>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</si>
  <si>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</si>
  <si>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</si>
  <si>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</si>
  <si>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</si>
  <si>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</si>
  <si>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</si>
  <si>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</si>
  <si>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</si>
  <si>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</si>
  <si>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</si>
  <si>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</si>
  <si>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</si>
  <si>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</si>
  <si>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</si>
  <si>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</si>
  <si>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</si>
  <si>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</si>
  <si>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</si>
  <si>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</si>
  <si>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</si>
  <si>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</si>
  <si>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</si>
  <si>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</si>
  <si>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</si>
  <si>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</si>
  <si>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</si>
  <si>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</si>
  <si>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</si>
  <si>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</si>
  <si>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</si>
  <si>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</si>
  <si>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</si>
  <si>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</si>
  <si>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</si>
  <si>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</si>
  <si>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</si>
  <si>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</si>
  <si>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</si>
  <si>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</si>
  <si>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</si>
  <si>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</si>
  <si>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</si>
  <si>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</si>
  <si>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</si>
  <si>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</si>
  <si>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</si>
  <si>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</si>
  <si>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</si>
  <si>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</si>
  <si>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</si>
  <si>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</si>
  <si>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</si>
  <si>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</si>
  <si>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</si>
  <si>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</si>
  <si>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</si>
  <si>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</si>
  <si>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</si>
  <si>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</si>
  <si>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</si>
  <si>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</si>
  <si>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</si>
  <si>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</si>
  <si>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</si>
  <si>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</si>
  <si>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</si>
  <si>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</si>
  <si>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</si>
  <si>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</si>
  <si>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</si>
  <si>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</si>
  <si>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</si>
  <si>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</si>
  <si>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</si>
  <si>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</si>
  <si>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</si>
  <si>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</si>
  <si>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</si>
  <si>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</si>
  <si>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</si>
  <si>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</si>
  <si>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</si>
  <si>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</si>
  <si>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</si>
  <si>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</si>
  <si>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</si>
  <si>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</si>
  <si>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</si>
  <si>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</si>
  <si>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</si>
  <si>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</si>
  <si>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</si>
  <si>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</si>
  <si>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</si>
  <si>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</si>
  <si>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</si>
  <si>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</si>
  <si>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</si>
  <si>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</si>
  <si>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</si>
  <si>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</si>
  <si>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</si>
  <si>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</si>
  <si>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</si>
  <si>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</si>
  <si>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</si>
  <si>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</si>
  <si>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</si>
  <si>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</si>
  <si>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</si>
  <si>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</si>
  <si>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</si>
  <si>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</si>
  <si>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</si>
  <si>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</si>
  <si>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</si>
  <si>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</si>
  <si>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</si>
  <si>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</si>
  <si>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</si>
  <si>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</si>
  <si>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</si>
  <si>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</si>
  <si>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</si>
  <si>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</si>
  <si>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</si>
  <si>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</si>
  <si>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</si>
  <si>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</si>
  <si>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</si>
  <si>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</si>
  <si>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</si>
  <si>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</si>
  <si>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</si>
  <si>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</si>
  <si>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</si>
  <si>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</si>
  <si>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</si>
  <si>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</si>
  <si>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</si>
  <si>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</si>
  <si>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</si>
  <si>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</si>
  <si>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</si>
  <si>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</si>
  <si>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</si>
  <si>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</si>
  <si>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</si>
  <si>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</si>
  <si>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</si>
  <si>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</si>
  <si>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</si>
  <si>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</si>
  <si>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</si>
  <si>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</si>
  <si>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</si>
  <si>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</si>
  <si>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</si>
  <si>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</si>
  <si>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</si>
  <si>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</si>
  <si>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</si>
  <si>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</si>
  <si>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</si>
  <si>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</si>
  <si>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</si>
  <si>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</si>
  <si>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</si>
  <si>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</si>
  <si>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</si>
  <si>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</si>
  <si>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</si>
  <si>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</si>
  <si>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</si>
  <si>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</si>
  <si>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</si>
  <si>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</si>
  <si>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</si>
  <si>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</si>
  <si>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</si>
  <si>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</si>
  <si>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</si>
  <si>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</si>
  <si>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</si>
  <si>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</si>
  <si>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</si>
  <si>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</si>
  <si>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</si>
  <si>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</si>
  <si>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</si>
  <si>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</si>
  <si>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</si>
  <si>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</si>
  <si>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</si>
  <si>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</si>
  <si>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</si>
  <si>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</si>
  <si>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</si>
  <si>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</si>
  <si>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</si>
  <si>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</si>
  <si>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</si>
  <si>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</si>
  <si>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</si>
  <si>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</si>
  <si>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</si>
  <si>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</si>
  <si>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</si>
  <si>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</si>
  <si>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</si>
  <si>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</si>
  <si>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</si>
  <si>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</si>
  <si>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</si>
  <si>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</si>
  <si>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</si>
  <si>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</si>
  <si>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</si>
  <si>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</si>
  <si>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</si>
  <si>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</si>
  <si>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</si>
  <si>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</si>
  <si>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</si>
  <si>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</si>
  <si>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</si>
  <si>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</si>
  <si>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</si>
  <si>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</si>
  <si>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</si>
  <si>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</si>
  <si>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</si>
  <si>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</si>
  <si>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</si>
  <si>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</si>
  <si>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</si>
  <si>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</si>
  <si>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</si>
  <si>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</si>
  <si>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</si>
  <si>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</si>
  <si>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</si>
  <si>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</si>
  <si>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</si>
  <si>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</si>
  <si>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</si>
  <si>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</si>
  <si>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</si>
  <si>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</si>
  <si>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</si>
  <si>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</si>
  <si>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</si>
  <si>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</si>
  <si>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</si>
  <si>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</si>
  <si>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</si>
  <si>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</si>
  <si>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</si>
  <si>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</si>
  <si>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</si>
  <si>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</si>
  <si>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</si>
  <si>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</si>
  <si>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</si>
  <si>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</si>
  <si>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</si>
  <si>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</si>
  <si>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</si>
  <si>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</si>
  <si>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</si>
  <si>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</si>
  <si>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</si>
  <si>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</si>
  <si>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</si>
  <si>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</si>
  <si>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</si>
  <si>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</si>
  <si>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</si>
  <si>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</si>
  <si>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</si>
  <si>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</si>
  <si>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</si>
  <si>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</si>
  <si>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</si>
  <si>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</si>
  <si>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</si>
  <si>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</si>
  <si>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</si>
  <si>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</si>
  <si>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</si>
  <si>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</si>
  <si>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</si>
  <si>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</si>
  <si>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</si>
  <si>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</si>
  <si>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</si>
  <si>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</si>
  <si>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</si>
  <si>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</si>
  <si>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</si>
  <si>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</si>
  <si>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</si>
  <si>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</si>
  <si>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</si>
  <si>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</si>
  <si>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</si>
  <si>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</si>
  <si>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</si>
  <si>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</si>
  <si>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</si>
  <si>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</si>
  <si>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</si>
  <si>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</si>
  <si>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</si>
  <si>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</si>
  <si>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</si>
  <si>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</si>
  <si>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</si>
  <si>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</si>
  <si>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</si>
  <si>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</si>
  <si>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</si>
  <si>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</si>
  <si>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</si>
  <si>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</si>
  <si>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</si>
  <si>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</si>
  <si>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</si>
  <si>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</si>
  <si>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</si>
  <si>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</si>
  <si>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</si>
  <si>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</si>
  <si>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</si>
  <si>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</si>
  <si>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</si>
  <si>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</si>
  <si>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</si>
  <si>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</si>
  <si>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</si>
  <si>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</si>
  <si>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</si>
  <si>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</si>
  <si>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</si>
  <si>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</si>
  <si>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</si>
  <si>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</si>
  <si>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</si>
  <si>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</si>
  <si>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</si>
  <si>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</si>
  <si>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</si>
  <si>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</si>
  <si>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</si>
  <si>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</si>
  <si>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</si>
  <si>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</si>
  <si>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</si>
  <si>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</si>
  <si>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</si>
  <si>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</si>
  <si>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</si>
  <si>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</si>
  <si>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</si>
  <si>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</si>
  <si>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</si>
  <si>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</si>
  <si>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</si>
  <si>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</si>
  <si>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</si>
  <si>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</si>
  <si>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</si>
  <si>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</si>
  <si>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</si>
  <si>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</si>
  <si>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</si>
  <si>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</si>
  <si>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</si>
  <si>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</si>
  <si>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</si>
  <si>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</si>
  <si>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</si>
  <si>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</si>
  <si>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</si>
  <si>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</si>
  <si>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</si>
  <si>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</si>
  <si>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</si>
  <si>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</si>
  <si>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</si>
  <si>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</si>
  <si>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</si>
  <si>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</si>
  <si>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</si>
  <si>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</si>
  <si>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</si>
  <si>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</si>
  <si>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</si>
  <si>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</si>
  <si>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</si>
  <si>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</si>
  <si>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</si>
  <si>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</si>
  <si>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</si>
  <si>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</si>
  <si>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</si>
  <si>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</si>
  <si>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</si>
  <si>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</si>
  <si>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</si>
  <si>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</si>
  <si>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</si>
  <si>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</si>
  <si>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</si>
  <si>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</si>
  <si>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</si>
  <si>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</si>
  <si>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</si>
  <si>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</si>
  <si>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</si>
  <si>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</si>
  <si>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</si>
  <si>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</si>
  <si>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</si>
  <si>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</si>
  <si>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</si>
  <si>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</si>
  <si>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</si>
  <si>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</si>
  <si>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</si>
  <si>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</si>
  <si>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</si>
  <si>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</si>
  <si>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</si>
  <si>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</si>
  <si>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</si>
  <si>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</si>
  <si>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</si>
  <si>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</si>
  <si>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</si>
  <si>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</si>
  <si>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</si>
  <si>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</si>
  <si>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</si>
  <si>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</si>
  <si>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</si>
  <si>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</si>
  <si>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</si>
  <si>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</si>
  <si>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</si>
  <si>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</si>
  <si>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</si>
  <si>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</si>
  <si>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</si>
  <si>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</si>
  <si>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</si>
  <si>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</si>
  <si>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</si>
  <si>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</si>
  <si>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</si>
  <si>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</si>
  <si>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</si>
  <si>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</si>
  <si>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</si>
  <si>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</si>
  <si>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</si>
  <si>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</si>
  <si>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</si>
  <si>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</si>
  <si>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</si>
  <si>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</si>
  <si>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</si>
  <si>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</si>
  <si>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</si>
  <si>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</si>
  <si>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</si>
  <si>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</si>
  <si>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</si>
  <si>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</si>
  <si>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</si>
  <si>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</si>
  <si>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</si>
  <si>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</si>
  <si>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</si>
  <si>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</si>
  <si>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</si>
  <si>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</si>
  <si>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</si>
  <si>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</si>
  <si>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</si>
  <si>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</si>
  <si>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</si>
  <si>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</si>
  <si>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</si>
  <si>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</si>
  <si>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</si>
  <si>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</si>
  <si>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</si>
  <si>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</si>
  <si>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</si>
  <si>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</si>
  <si>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</si>
  <si>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</si>
  <si>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</si>
  <si>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</si>
  <si>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</si>
  <si>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</si>
  <si>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</si>
  <si>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</si>
  <si>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</si>
  <si>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</si>
  <si>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</si>
  <si>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</si>
  <si>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</si>
  <si>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</si>
  <si>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</si>
  <si>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</si>
  <si>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</si>
  <si>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</si>
  <si>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</si>
  <si>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</si>
  <si>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</si>
  <si>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</si>
  <si>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</si>
  <si>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</si>
  <si>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</si>
  <si>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</si>
  <si>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</si>
  <si>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</si>
  <si>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</si>
  <si>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</si>
  <si>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</si>
  <si>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</si>
  <si>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</si>
  <si>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</si>
  <si>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</si>
  <si>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</si>
  <si>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</si>
  <si>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</si>
  <si>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</si>
  <si>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</si>
  <si>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</si>
  <si>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</si>
  <si>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</si>
  <si>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</si>
  <si>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</si>
  <si>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</si>
  <si>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</si>
  <si>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</si>
  <si>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</si>
  <si>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</si>
  <si>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</si>
  <si>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</si>
  <si>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</si>
  <si>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</si>
  <si>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</si>
  <si>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</si>
  <si>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</si>
  <si>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</si>
  <si>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</si>
  <si>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</si>
  <si>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</si>
  <si>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</si>
  <si>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</si>
  <si>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</si>
  <si>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</si>
  <si>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</si>
  <si>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</si>
  <si>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</si>
  <si>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</si>
  <si>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</si>
  <si>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</si>
  <si>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</si>
  <si>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</si>
  <si>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</si>
  <si>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</si>
  <si>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</si>
  <si>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</si>
  <si>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</si>
  <si>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</si>
  <si>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</si>
  <si>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</si>
  <si>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</si>
  <si>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</si>
  <si>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</si>
  <si>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</si>
  <si>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</si>
  <si>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</si>
  <si>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</si>
  <si>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</si>
  <si>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</si>
  <si>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</si>
  <si>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</si>
  <si>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</si>
  <si>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</si>
  <si>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</si>
  <si>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</si>
  <si>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</si>
  <si>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</si>
  <si>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</si>
  <si>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</si>
  <si>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</si>
  <si>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</si>
  <si>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</si>
  <si>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</si>
  <si>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</si>
  <si>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</si>
  <si>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</si>
  <si>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</si>
  <si>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</si>
  <si>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</si>
  <si>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</si>
  <si>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</si>
  <si>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</si>
  <si>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</si>
  <si>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</si>
  <si>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</si>
  <si>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</si>
  <si>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</si>
  <si>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</si>
  <si>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</si>
  <si>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</si>
  <si>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</si>
  <si>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</si>
  <si>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</si>
  <si>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</si>
  <si>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</si>
  <si>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</si>
  <si>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</si>
  <si>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</si>
  <si>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</si>
  <si>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</si>
  <si>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</si>
  <si>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</si>
  <si>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</si>
  <si>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</si>
  <si>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</si>
  <si>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</si>
  <si>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</si>
  <si>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</si>
  <si>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</si>
  <si>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</si>
  <si>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</si>
  <si>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</si>
  <si>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</si>
  <si>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</si>
  <si>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</si>
  <si>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</si>
  <si>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</si>
  <si>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</si>
  <si>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</si>
  <si>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</si>
  <si>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</si>
  <si>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</si>
  <si>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</si>
  <si>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</si>
  <si>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</si>
  <si>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</si>
  <si>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</si>
  <si>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</si>
  <si>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</si>
  <si>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</si>
  <si>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</si>
  <si>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</si>
  <si>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</si>
  <si>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</si>
  <si>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</si>
  <si>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</si>
  <si>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</si>
  <si>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</si>
  <si>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</si>
  <si>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</si>
  <si>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</si>
  <si>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</si>
  <si>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</si>
  <si>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</si>
  <si>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</si>
  <si>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</si>
  <si>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</si>
  <si>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</si>
  <si>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</si>
  <si>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</si>
  <si>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</si>
  <si>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</si>
  <si>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</si>
  <si>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</si>
  <si>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</si>
  <si>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</si>
  <si>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</si>
  <si>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</si>
  <si>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</si>
  <si>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</si>
  <si>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</si>
  <si>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</si>
  <si>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</si>
  <si>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</si>
  <si>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</si>
  <si>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</si>
  <si>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</si>
  <si>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</si>
  <si>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</si>
  <si>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</si>
  <si>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</si>
  <si>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</si>
  <si>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</si>
  <si>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</si>
  <si>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</si>
  <si>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</si>
  <si>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</si>
  <si>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</si>
  <si>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</si>
  <si>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</si>
  <si>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</si>
  <si>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</si>
  <si>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</si>
  <si>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</si>
  <si>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</si>
  <si>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</si>
  <si>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</si>
  <si>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</si>
  <si>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</si>
  <si>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</si>
  <si>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</si>
  <si>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</si>
  <si>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</si>
  <si>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</si>
  <si>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</si>
  <si>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</si>
  <si>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</si>
  <si>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</si>
  <si>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</si>
  <si>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</si>
  <si>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</si>
  <si>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</si>
  <si>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</si>
  <si>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</si>
  <si>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</si>
  <si>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</si>
  <si>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</si>
  <si>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</si>
  <si>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</si>
  <si>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</si>
  <si>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</si>
  <si>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</si>
  <si>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</si>
  <si>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</si>
  <si>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</si>
  <si>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</si>
  <si>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</si>
  <si>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</si>
  <si>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</si>
  <si>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</si>
  <si>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</si>
  <si>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</si>
  <si>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</si>
  <si>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</si>
  <si>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</si>
  <si>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</si>
  <si>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</si>
  <si>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</si>
  <si>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</si>
  <si>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</si>
  <si>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</si>
  <si>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</si>
  <si>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</si>
  <si>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</si>
  <si>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</si>
  <si>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</si>
  <si>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</si>
  <si>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</si>
  <si>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</si>
  <si>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</si>
  <si>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</si>
  <si>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</si>
  <si>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</si>
  <si>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</si>
  <si>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</si>
  <si>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</si>
  <si>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</si>
  <si>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</si>
  <si>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</si>
  <si>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</si>
  <si>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</si>
  <si>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</si>
  <si>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</si>
  <si>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</si>
  <si>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</si>
  <si>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</si>
  <si>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</si>
  <si>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</si>
  <si>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</si>
  <si>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</si>
  <si>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</si>
  <si>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</si>
  <si>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</si>
  <si>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</si>
  <si>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</si>
  <si>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</si>
  <si>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</si>
  <si>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</si>
  <si>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</si>
  <si>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</si>
  <si>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</si>
  <si>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</si>
  <si>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</si>
  <si>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</si>
  <si>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</si>
  <si>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</si>
  <si>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</si>
  <si>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</si>
  <si>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</si>
  <si>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</si>
  <si>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</si>
  <si>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</si>
  <si>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</si>
  <si>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</si>
  <si>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</si>
  <si>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</si>
  <si>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</si>
  <si>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</si>
  <si>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</si>
  <si>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</si>
  <si>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</si>
  <si>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</si>
  <si>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</si>
  <si>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</si>
  <si>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</si>
  <si>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</si>
  <si>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</si>
  <si>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</si>
  <si>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</si>
  <si>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</si>
  <si>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</si>
  <si>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</si>
  <si>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</si>
  <si>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</si>
  <si>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</si>
  <si>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</si>
  <si>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</si>
  <si>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</si>
  <si>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</si>
  <si>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</si>
  <si>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</si>
  <si>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</si>
  <si>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</si>
  <si>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</si>
  <si>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</si>
  <si>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</si>
  <si>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</si>
  <si>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</si>
  <si>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</si>
  <si>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</si>
  <si>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</si>
  <si>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</si>
  <si>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</si>
  <si>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</si>
  <si>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</si>
  <si>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</si>
  <si>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</si>
  <si>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</si>
  <si>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</si>
  <si>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</si>
  <si>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</si>
  <si>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</si>
  <si>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</si>
  <si>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</si>
  <si>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</si>
  <si>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</si>
  <si>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</si>
  <si>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</si>
  <si>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</si>
  <si>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</si>
  <si>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</si>
  <si>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</si>
  <si>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</si>
  <si>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</si>
  <si>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</si>
  <si>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</si>
  <si>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</si>
  <si>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</si>
  <si>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</si>
  <si>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</si>
  <si>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</si>
  <si>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</si>
  <si>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</si>
  <si>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</si>
  <si>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</si>
  <si>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</si>
  <si>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</si>
  <si>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</si>
  <si>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</si>
  <si>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</si>
  <si>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</si>
  <si>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</si>
  <si>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</si>
  <si>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</si>
  <si>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</si>
  <si>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</si>
  <si>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</si>
  <si>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</si>
  <si>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</si>
  <si>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</si>
  <si>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</si>
  <si>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</si>
  <si>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</si>
  <si>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</si>
  <si>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</si>
  <si>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</si>
  <si>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</si>
  <si>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</si>
  <si>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</si>
  <si>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</si>
  <si>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</si>
  <si>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</si>
  <si>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</si>
  <si>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</si>
  <si>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</si>
  <si>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</si>
  <si>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</si>
  <si>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</si>
  <si>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</si>
  <si>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</si>
  <si>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</si>
  <si>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</si>
  <si>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</si>
  <si>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</si>
  <si>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</si>
  <si>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</si>
  <si>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</si>
  <si>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</si>
  <si>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</si>
  <si>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</si>
  <si>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</si>
  <si>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</si>
  <si>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</si>
  <si>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</si>
  <si>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</si>
  <si>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</si>
  <si>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</si>
  <si>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</si>
  <si>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</si>
  <si>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</si>
  <si>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</si>
  <si>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</si>
  <si>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</si>
  <si>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</si>
  <si>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</si>
  <si>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</si>
  <si>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</si>
  <si>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</si>
  <si>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</si>
  <si>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</si>
  <si>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</si>
  <si>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</si>
  <si>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</si>
  <si>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</si>
  <si>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</si>
  <si>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</si>
  <si>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</si>
  <si>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</si>
  <si>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</si>
  <si>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</si>
  <si>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</si>
  <si>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</si>
  <si>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</si>
  <si>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</si>
  <si>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</si>
  <si>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</si>
  <si>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</si>
  <si>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</si>
  <si>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</si>
  <si>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</si>
  <si>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</si>
  <si>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</si>
  <si>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</si>
  <si>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</si>
  <si>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</si>
  <si>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</si>
  <si>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</si>
  <si>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</si>
  <si>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</si>
  <si>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</si>
  <si>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</si>
  <si>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</si>
  <si>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</si>
  <si>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</si>
  <si>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</si>
  <si>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</si>
  <si>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</si>
  <si>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</si>
  <si>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</si>
  <si>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</si>
  <si>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</si>
  <si>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</si>
  <si>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</si>
  <si>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</si>
  <si>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</si>
  <si>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</si>
  <si>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</si>
  <si>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</si>
  <si>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</si>
  <si>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</si>
  <si>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</si>
  <si>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</si>
  <si>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</si>
  <si>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</si>
  <si>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</si>
  <si>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</si>
  <si>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</si>
  <si>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</si>
  <si>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</si>
  <si>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</si>
  <si>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</si>
  <si>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</si>
  <si>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</si>
  <si>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</si>
  <si>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</si>
  <si>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</si>
  <si>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</si>
  <si>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</si>
  <si>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</si>
  <si>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</si>
  <si>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</si>
  <si>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</si>
  <si>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</si>
  <si>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</si>
  <si>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</si>
  <si>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</si>
  <si>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</si>
  <si>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</si>
  <si>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</si>
  <si>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</si>
  <si>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</si>
  <si>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</si>
  <si>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</si>
  <si>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</si>
  <si>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</si>
  <si>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</si>
  <si>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</si>
  <si>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</si>
  <si>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</si>
  <si>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</si>
  <si>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</si>
  <si>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</si>
  <si>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</si>
  <si>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</si>
  <si>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</si>
  <si>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</si>
  <si>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</si>
  <si>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</si>
  <si>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</si>
  <si>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</si>
  <si>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</si>
  <si>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</si>
  <si>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</si>
  <si>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</si>
  <si>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</si>
  <si>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</si>
  <si>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</si>
  <si>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</si>
  <si>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</si>
  <si>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</si>
  <si>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</si>
  <si>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</si>
  <si>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</si>
  <si>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</si>
  <si>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</si>
  <si>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</si>
  <si>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</si>
  <si>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</si>
  <si>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</si>
  <si>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</si>
  <si>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</si>
  <si>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</si>
  <si>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</si>
  <si>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</si>
  <si>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</si>
  <si>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</si>
  <si>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</si>
  <si>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</si>
  <si>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</si>
  <si>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</si>
  <si>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</si>
  <si>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</si>
  <si>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</si>
  <si>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</si>
  <si>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</si>
  <si>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</si>
  <si>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</si>
  <si>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</si>
  <si>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</si>
  <si>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</si>
  <si>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</si>
  <si>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</si>
  <si>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</si>
  <si>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</si>
  <si>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</si>
  <si>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</si>
  <si>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</si>
  <si>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</si>
  <si>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</si>
  <si>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</si>
  <si>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</si>
  <si>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</si>
  <si>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</si>
  <si>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</si>
  <si>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</si>
  <si>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</si>
  <si>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</si>
  <si>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</si>
  <si>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</si>
  <si>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</si>
  <si>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</si>
  <si>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</si>
  <si>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</si>
  <si>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</si>
  <si>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</si>
  <si>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</si>
  <si>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</si>
  <si>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</si>
  <si>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</si>
  <si>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</si>
  <si>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</si>
  <si>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</si>
  <si>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</si>
  <si>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</si>
  <si>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</si>
  <si>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</si>
  <si>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</si>
  <si>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</si>
  <si>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</si>
  <si>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</si>
  <si>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</si>
  <si>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</si>
  <si>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</si>
  <si>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</si>
  <si>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</si>
  <si>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</si>
  <si>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</si>
  <si>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</si>
  <si>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</si>
  <si>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</si>
  <si>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</si>
  <si>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</si>
  <si>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</si>
  <si>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</si>
  <si>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</si>
  <si>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</si>
  <si>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</si>
  <si>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</si>
  <si>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</si>
  <si>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</si>
  <si>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</si>
  <si>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</si>
  <si>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</si>
  <si>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</si>
  <si>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</si>
  <si>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</si>
  <si>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</si>
  <si>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</si>
  <si>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</si>
  <si>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</si>
  <si>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</si>
  <si>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</si>
  <si>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</si>
  <si>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</si>
  <si>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</si>
  <si>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</si>
  <si>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</si>
  <si>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</si>
  <si>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</si>
  <si>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</si>
  <si>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</si>
  <si>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</si>
  <si>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</si>
  <si>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</si>
  <si>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</si>
  <si>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</si>
  <si>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</si>
  <si>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</si>
  <si>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</si>
  <si>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</si>
  <si>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</si>
  <si>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</si>
  <si>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</si>
  <si>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</si>
  <si>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</si>
  <si>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</si>
  <si>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</si>
  <si>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</si>
  <si>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</si>
  <si>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</si>
  <si>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</si>
  <si>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</si>
  <si>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</si>
  <si>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</si>
  <si>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</si>
  <si>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</si>
  <si>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</si>
  <si>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</si>
  <si>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</si>
  <si>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</si>
  <si>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</si>
  <si>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</si>
  <si>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</si>
  <si>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</si>
  <si>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</si>
  <si>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</si>
  <si>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</si>
  <si>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</si>
  <si>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</si>
  <si>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</si>
  <si>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</si>
  <si>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</si>
  <si>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</si>
  <si>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</si>
  <si>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</si>
  <si>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</si>
  <si>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</si>
  <si>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</si>
  <si>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</si>
  <si>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</si>
  <si>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</si>
  <si>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</si>
  <si>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</si>
  <si>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</si>
  <si>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</si>
  <si>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</si>
  <si>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</si>
  <si>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</si>
  <si>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</si>
  <si>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</si>
  <si>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</si>
  <si>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</si>
  <si>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</si>
  <si>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</si>
  <si>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</si>
  <si>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</si>
  <si>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</si>
  <si>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</si>
  <si>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</si>
  <si>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</si>
  <si>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</si>
  <si>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</si>
  <si>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</si>
  <si>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</si>
  <si>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</si>
  <si>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</si>
  <si>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</si>
  <si>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</si>
  <si>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</si>
  <si>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</si>
  <si>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</si>
  <si>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</si>
  <si>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</si>
  <si>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</si>
  <si>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</si>
  <si>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</si>
  <si>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</si>
  <si>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</si>
  <si>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</si>
  <si>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</si>
  <si>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</si>
  <si>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</si>
  <si>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</si>
  <si>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</si>
  <si>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</si>
  <si>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</si>
  <si>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</si>
  <si>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</si>
  <si>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</si>
  <si>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</si>
  <si>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</si>
  <si>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</si>
  <si>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</si>
  <si>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</si>
  <si>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</si>
  <si>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</si>
  <si>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</si>
  <si>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</si>
  <si>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</si>
  <si>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</si>
  <si>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</si>
  <si>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</si>
  <si>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</si>
  <si>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</si>
  <si>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</si>
  <si>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</si>
  <si>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</si>
  <si>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</si>
  <si>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</si>
  <si>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</si>
  <si>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</si>
  <si>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</si>
  <si>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</si>
  <si>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</si>
  <si>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</si>
  <si>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</si>
  <si>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</si>
  <si>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</si>
  <si>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</si>
  <si>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</si>
  <si>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</si>
  <si>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</si>
  <si>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</si>
  <si>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</si>
  <si>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</si>
  <si>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</si>
  <si>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</si>
  <si>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</si>
  <si>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</si>
  <si>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</si>
  <si>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</si>
  <si>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</si>
  <si>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</si>
  <si>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</si>
  <si>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</si>
  <si>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</si>
  <si>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</si>
  <si>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</si>
  <si>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</si>
  <si>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</si>
  <si>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</si>
  <si>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</si>
  <si>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</si>
  <si>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</si>
  <si>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</si>
  <si>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</si>
  <si>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</si>
  <si>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</si>
  <si>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</si>
  <si>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</si>
  <si>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</si>
  <si>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</si>
  <si>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</si>
  <si>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</si>
  <si>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</si>
  <si>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</si>
  <si>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</si>
  <si>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</si>
  <si>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</si>
  <si>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</si>
  <si>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</si>
  <si>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</si>
  <si>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</si>
  <si>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</si>
  <si>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</si>
  <si>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</si>
  <si>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</si>
  <si>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</si>
  <si>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</si>
  <si>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</si>
  <si>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</si>
  <si>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</si>
  <si>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</si>
  <si>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</si>
  <si>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</si>
  <si>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</si>
  <si>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</si>
  <si>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</si>
  <si>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</si>
  <si>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</si>
  <si>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</si>
  <si>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</si>
  <si>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</si>
  <si>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</si>
  <si>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</si>
  <si>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</si>
  <si>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</si>
  <si>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</si>
  <si>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</si>
  <si>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</si>
  <si>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</si>
  <si>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</si>
  <si>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</si>
  <si>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</si>
  <si>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</si>
  <si>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</si>
  <si>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</si>
  <si>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</si>
  <si>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</si>
  <si>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</si>
  <si>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</si>
  <si>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</si>
  <si>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</si>
  <si>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</si>
  <si>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</si>
  <si>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</si>
  <si>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</si>
  <si>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</si>
  <si>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</si>
  <si>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</si>
  <si>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</si>
  <si>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</si>
  <si>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</si>
  <si>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</si>
  <si>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</si>
  <si>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</si>
  <si>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</si>
  <si>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</si>
  <si>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</si>
  <si>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</si>
  <si>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</si>
  <si>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</si>
  <si>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</si>
  <si>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</si>
  <si>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</si>
  <si>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</si>
  <si>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</si>
  <si>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</si>
  <si>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</si>
  <si>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</si>
  <si>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</si>
  <si>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</si>
  <si>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</si>
  <si>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</si>
  <si>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</si>
  <si>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</si>
  <si>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</si>
  <si>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</si>
  <si>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</si>
  <si>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</si>
  <si>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</si>
  <si>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</si>
  <si>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</si>
  <si>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</si>
  <si>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</si>
  <si>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</si>
  <si>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</si>
  <si>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</si>
  <si>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</si>
  <si>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</si>
  <si>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</si>
  <si>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</si>
  <si>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</si>
  <si>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</si>
  <si>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</si>
  <si>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</si>
  <si>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</si>
  <si>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</si>
  <si>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</si>
  <si>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</si>
  <si>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</si>
  <si>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</si>
  <si>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</si>
  <si>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</si>
  <si>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</si>
  <si>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</si>
  <si>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</si>
  <si>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</si>
  <si>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</si>
  <si>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</si>
  <si>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</si>
  <si>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</si>
  <si>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</si>
  <si>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</si>
  <si>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</si>
  <si>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</si>
  <si>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</si>
  <si>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</si>
  <si>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</si>
  <si>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</si>
  <si>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</si>
  <si>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</si>
  <si>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</si>
  <si>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</si>
  <si>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</si>
  <si>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</si>
  <si>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</si>
  <si>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</si>
  <si>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</si>
  <si>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</si>
  <si>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</si>
  <si>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</si>
  <si>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</si>
  <si>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</si>
  <si>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</si>
  <si>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</si>
  <si>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</si>
  <si>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</si>
  <si>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</si>
  <si>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</si>
  <si>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</si>
  <si>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</si>
  <si>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</si>
  <si>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</si>
  <si>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</si>
  <si>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</si>
  <si>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</si>
  <si>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</si>
  <si>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</si>
  <si>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</si>
  <si>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</si>
  <si>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</si>
  <si>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</si>
  <si>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</si>
  <si>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</si>
  <si>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</si>
  <si>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</si>
  <si>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</si>
  <si>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</si>
  <si>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</si>
  <si>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</si>
  <si>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</si>
  <si>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</si>
  <si>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</si>
  <si>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</si>
  <si>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</si>
  <si>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</si>
  <si>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</si>
  <si>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</si>
  <si>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</si>
  <si>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</si>
  <si>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</si>
  <si>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</si>
  <si>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</si>
  <si>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</si>
  <si>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</si>
  <si>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</si>
  <si>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</si>
  <si>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</si>
  <si>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</si>
  <si>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</si>
  <si>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</si>
  <si>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</si>
  <si>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</si>
  <si>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</si>
  <si>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</si>
  <si>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</si>
  <si>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</si>
  <si>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</si>
  <si>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</si>
  <si>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</si>
  <si>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</si>
  <si>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</si>
  <si>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</si>
  <si>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</si>
  <si>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</si>
  <si>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</si>
  <si>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</si>
  <si>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</si>
  <si>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</si>
  <si>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</si>
  <si>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</si>
  <si>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</si>
  <si>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</si>
  <si>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</si>
  <si>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</si>
  <si>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</si>
  <si>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</si>
  <si>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</si>
  <si>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</si>
  <si>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</si>
  <si>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</si>
  <si>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</si>
  <si>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</si>
  <si>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</si>
  <si>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</si>
  <si>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</si>
  <si>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</si>
  <si>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</si>
  <si>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</si>
  <si>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</si>
  <si>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</si>
  <si>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</si>
  <si>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</si>
  <si>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</si>
  <si>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</si>
  <si>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</si>
  <si>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</si>
  <si>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</si>
  <si>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</si>
  <si>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</si>
  <si>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</si>
  <si>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</si>
  <si>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</si>
  <si>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</si>
  <si>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</si>
  <si>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</si>
  <si>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</si>
  <si>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</si>
  <si>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</si>
  <si>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</si>
  <si>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</si>
  <si>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</si>
  <si>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</si>
  <si>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</si>
  <si>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</si>
  <si>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</si>
  <si>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</si>
  <si>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</si>
  <si>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</si>
  <si>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</si>
  <si>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</si>
  <si>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</si>
  <si>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</si>
  <si>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</si>
  <si>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</si>
  <si>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</si>
  <si>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</si>
  <si>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</si>
  <si>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</si>
  <si>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</si>
  <si>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</si>
  <si>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</si>
  <si>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</si>
  <si>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</si>
  <si>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</si>
  <si>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</si>
  <si>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</si>
  <si>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</si>
  <si>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</si>
  <si>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</si>
  <si>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</si>
  <si>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</si>
  <si>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</si>
  <si>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</si>
  <si>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</si>
  <si>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</si>
  <si>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</si>
  <si>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</si>
  <si>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</si>
  <si>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</si>
  <si>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</si>
  <si>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</si>
  <si>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</si>
  <si>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</si>
  <si>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</si>
  <si>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</si>
  <si>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</si>
  <si>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</si>
  <si>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</si>
  <si>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</si>
  <si>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</si>
  <si>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</si>
  <si>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</si>
  <si>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</si>
  <si>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</si>
  <si>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</si>
  <si>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</si>
  <si>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</si>
  <si>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</si>
  <si>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</si>
  <si>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</si>
  <si>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</si>
  <si>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</si>
  <si>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</si>
  <si>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</si>
  <si>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</si>
  <si>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</si>
  <si>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</si>
  <si>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</si>
  <si>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</si>
  <si>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</si>
  <si>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</si>
  <si>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</si>
  <si>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</si>
  <si>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</si>
  <si>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</si>
  <si>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</si>
  <si>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</si>
  <si>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</si>
  <si>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</si>
  <si>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</si>
  <si>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</si>
  <si>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</si>
  <si>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</si>
  <si>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</si>
  <si>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</si>
  <si>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</si>
  <si>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</si>
  <si>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</si>
  <si>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</si>
  <si>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</si>
  <si>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</si>
  <si>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</si>
  <si>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</si>
  <si>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</si>
  <si>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</si>
  <si>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</si>
  <si>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</si>
  <si>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</si>
  <si>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</si>
  <si>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</si>
  <si>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</si>
  <si>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</si>
  <si>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</si>
  <si>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</si>
  <si>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</si>
  <si>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</si>
  <si>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</si>
  <si>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</si>
  <si>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</si>
  <si>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</si>
  <si>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</si>
  <si>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</si>
  <si>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</si>
  <si>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</si>
  <si>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</si>
  <si>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</si>
  <si>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</si>
  <si>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</si>
  <si>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</si>
  <si>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</si>
  <si>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</si>
  <si>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</si>
  <si>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</si>
  <si>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</si>
  <si>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</si>
  <si>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</si>
  <si>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</si>
  <si>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</si>
  <si>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</si>
  <si>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</si>
  <si>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</si>
  <si>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</si>
  <si>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</si>
  <si>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</si>
  <si>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</si>
  <si>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</si>
  <si>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</si>
  <si>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</si>
  <si>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</si>
  <si>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</si>
  <si>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</si>
  <si>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</si>
  <si>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</si>
  <si>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</si>
  <si>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</si>
  <si>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</si>
  <si>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</si>
  <si>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</si>
  <si>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</si>
  <si>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</si>
  <si>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</si>
  <si>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</si>
  <si>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</si>
  <si>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</si>
  <si>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</si>
  <si>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</si>
  <si>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</si>
  <si>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</si>
  <si>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</si>
  <si>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</si>
  <si>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</si>
  <si>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</si>
  <si>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</si>
  <si>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</si>
  <si>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</si>
  <si>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</si>
  <si>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</si>
  <si>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</si>
  <si>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</si>
  <si>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</si>
  <si>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</si>
  <si>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</si>
  <si>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</si>
  <si>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</si>
  <si>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</si>
  <si>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</si>
  <si>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</si>
  <si>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</si>
  <si>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</si>
  <si>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</si>
  <si>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</si>
  <si>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</si>
  <si>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</si>
  <si>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</si>
  <si>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</si>
  <si>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</si>
  <si>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</si>
  <si>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</si>
  <si>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</si>
  <si>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</si>
  <si>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</si>
  <si>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</si>
  <si>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</si>
  <si>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</si>
  <si>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</si>
  <si>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</si>
  <si>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</si>
  <si>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</si>
  <si>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</si>
  <si>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</si>
  <si>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</si>
  <si>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</si>
  <si>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</si>
  <si>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</si>
  <si>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</si>
  <si>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</si>
  <si>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</si>
  <si>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</si>
  <si>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</si>
  <si>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</si>
  <si>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</si>
  <si>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</si>
  <si>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</si>
  <si>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</si>
  <si>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</si>
  <si>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</si>
  <si>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</si>
  <si>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</si>
  <si>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</si>
  <si>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</si>
  <si>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</si>
  <si>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</si>
  <si>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</si>
  <si>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</si>
  <si>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</si>
  <si>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</si>
  <si>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</si>
  <si>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</si>
  <si>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</si>
  <si>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</si>
  <si>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</si>
  <si>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</si>
  <si>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</si>
  <si>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</si>
  <si>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</si>
  <si>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</si>
  <si>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</si>
  <si>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</si>
  <si>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</si>
  <si>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</si>
  <si>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</si>
  <si>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</si>
  <si>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</si>
  <si>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</si>
  <si>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</si>
  <si>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</si>
  <si>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</si>
  <si>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</si>
  <si>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</si>
  <si>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</si>
  <si>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</si>
  <si>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</si>
  <si>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</si>
  <si>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</si>
  <si>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</si>
  <si>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</si>
  <si>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</si>
  <si>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</si>
  <si>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</si>
  <si>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</si>
  <si>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</si>
  <si>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</si>
  <si>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</si>
  <si>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</si>
  <si>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</si>
  <si>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</si>
  <si>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</si>
  <si>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</si>
  <si>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</si>
  <si>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</si>
  <si>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</si>
  <si>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</si>
  <si>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</si>
  <si>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</si>
  <si>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</si>
  <si>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</si>
  <si>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</si>
  <si>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</si>
  <si>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</si>
  <si>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</si>
  <si>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</si>
  <si>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</si>
  <si>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</si>
  <si>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</si>
  <si>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</si>
  <si>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</si>
  <si>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</si>
  <si>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</si>
  <si>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</si>
  <si>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</si>
  <si>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</si>
  <si>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</si>
  <si>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</si>
  <si>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</si>
  <si>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</si>
  <si>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</si>
  <si>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</si>
  <si>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</si>
  <si>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</si>
  <si>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</si>
  <si>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</si>
  <si>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</si>
  <si>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</si>
  <si>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</si>
  <si>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</si>
  <si>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</si>
  <si>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</si>
  <si>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</si>
  <si>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</si>
  <si>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</si>
  <si>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</si>
  <si>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</si>
  <si>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</si>
  <si>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</si>
  <si>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</si>
  <si>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</si>
  <si>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</si>
  <si>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</si>
  <si>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</si>
  <si>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</si>
  <si>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</si>
  <si>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</si>
  <si>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</si>
  <si>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</si>
  <si>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</si>
  <si>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</si>
  <si>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</si>
  <si>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</si>
  <si>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</si>
  <si>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</si>
  <si>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</si>
  <si>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</si>
  <si>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</si>
  <si>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</si>
  <si>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</si>
  <si>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</si>
  <si>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</si>
  <si>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</si>
  <si>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</si>
  <si>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</si>
  <si>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</si>
  <si>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</si>
  <si>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</si>
  <si>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</si>
  <si>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</si>
  <si>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</si>
  <si>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</si>
  <si>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</si>
  <si>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</si>
  <si>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</si>
  <si>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</si>
  <si>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</si>
  <si>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</si>
  <si>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</si>
  <si>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</si>
  <si>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</si>
  <si>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</si>
  <si>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</si>
  <si>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</si>
  <si>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</si>
  <si>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</si>
  <si>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</si>
  <si>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</si>
  <si>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</si>
  <si>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</si>
  <si>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</si>
  <si>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</si>
  <si>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</si>
  <si>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</si>
  <si>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</si>
  <si>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</si>
  <si>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</si>
  <si>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</si>
  <si>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</si>
  <si>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</si>
  <si>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</si>
  <si>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</si>
  <si>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</si>
  <si>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</si>
  <si>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</si>
  <si>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</si>
  <si>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</si>
  <si>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</si>
  <si>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</si>
  <si>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</si>
  <si>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</si>
  <si>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</si>
  <si>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</si>
  <si>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</si>
  <si>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</si>
  <si>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</si>
  <si>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</si>
  <si>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</si>
  <si>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</si>
  <si>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</si>
  <si>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</si>
  <si>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</si>
  <si>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</si>
  <si>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</si>
  <si>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</si>
  <si>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</si>
  <si>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</si>
  <si>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</si>
  <si>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</si>
  <si>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</si>
  <si>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</si>
  <si>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</si>
  <si>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</si>
  <si>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</si>
  <si>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</si>
  <si>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</si>
  <si>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</si>
  <si>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</si>
  <si>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</si>
  <si>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</si>
  <si>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</si>
  <si>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</si>
  <si>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</si>
  <si>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</si>
  <si>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</si>
  <si>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</si>
  <si>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</si>
  <si>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</si>
  <si>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</si>
  <si>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</si>
  <si>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</si>
  <si>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</si>
  <si>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</si>
  <si>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</si>
  <si>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</si>
  <si>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</si>
  <si>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</si>
  <si>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</si>
  <si>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</si>
  <si>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</si>
  <si>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</si>
  <si>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</si>
  <si>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</si>
  <si>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</si>
  <si>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</si>
  <si>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</si>
  <si>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</si>
  <si>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</si>
  <si>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</si>
  <si>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</si>
  <si>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</si>
  <si>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</si>
  <si>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</si>
  <si>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</si>
  <si>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</si>
  <si>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</si>
  <si>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</si>
  <si>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</si>
  <si>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</si>
  <si>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</si>
  <si>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</si>
  <si>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</si>
  <si>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</si>
  <si>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</si>
  <si>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</si>
  <si>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</si>
  <si>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</si>
  <si>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</si>
  <si>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</si>
  <si>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</si>
  <si>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</si>
  <si>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</si>
  <si>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</si>
  <si>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</si>
  <si>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</si>
  <si>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</si>
  <si>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</si>
  <si>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</si>
  <si>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</si>
  <si>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</si>
  <si>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</si>
  <si>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</si>
  <si>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</si>
  <si>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</si>
  <si>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</si>
  <si>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</si>
  <si>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</si>
  <si>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</si>
  <si>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</si>
  <si>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</si>
  <si>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</si>
  <si>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</si>
  <si>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</si>
  <si>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</si>
  <si>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</si>
  <si>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</si>
  <si>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</si>
  <si>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</si>
  <si>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</si>
  <si>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</si>
  <si>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</si>
  <si>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</si>
  <si>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</si>
  <si>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</si>
  <si>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</si>
  <si>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</si>
  <si>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</si>
  <si>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</si>
  <si>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</si>
  <si>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</si>
  <si>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</si>
  <si>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</si>
  <si>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</si>
  <si>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</si>
  <si>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</si>
  <si>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</si>
  <si>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</si>
  <si>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</si>
  <si>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</si>
  <si>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</si>
  <si>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</si>
  <si>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</si>
  <si>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</si>
  <si>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</si>
  <si>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</si>
  <si>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</si>
  <si>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</si>
  <si>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</si>
  <si>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</si>
  <si>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</si>
  <si>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</si>
  <si>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</si>
  <si>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</si>
  <si>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</si>
  <si>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</si>
  <si>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</si>
  <si>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</si>
  <si>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</si>
  <si>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</si>
  <si>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</si>
  <si>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</si>
  <si>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</si>
  <si>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</si>
  <si>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</si>
  <si>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</si>
  <si>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</si>
  <si>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</si>
  <si>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</si>
  <si>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</si>
  <si>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</si>
  <si>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</si>
  <si>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</si>
  <si>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</si>
  <si>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</si>
  <si>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</si>
  <si>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</si>
  <si>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</si>
  <si>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</si>
  <si>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</si>
  <si>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</si>
  <si>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</si>
  <si>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</si>
  <si>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</si>
  <si>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</si>
  <si>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</si>
  <si>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</si>
  <si>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</si>
  <si>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</si>
  <si>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</si>
  <si>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</si>
  <si>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</si>
  <si>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</si>
  <si>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</si>
  <si>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</si>
  <si>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</si>
  <si>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</si>
  <si>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</si>
  <si>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</si>
  <si>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</si>
  <si>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</si>
  <si>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</si>
  <si>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</si>
  <si>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</si>
  <si>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</si>
  <si>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</si>
  <si>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</si>
  <si>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</si>
  <si>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</si>
  <si>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</si>
  <si>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</si>
  <si>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</si>
  <si>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</si>
  <si>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</si>
  <si>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</si>
  <si>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</si>
  <si>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</si>
  <si>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</si>
  <si>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</si>
  <si>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</si>
  <si>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</si>
  <si>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</si>
  <si>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</si>
  <si>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</si>
  <si>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</si>
  <si>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</si>
  <si>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</si>
  <si>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</si>
  <si>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</si>
  <si>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</si>
  <si>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</si>
  <si>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</si>
  <si>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</si>
  <si>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</si>
  <si>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</si>
  <si>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</si>
  <si>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</si>
  <si>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</si>
  <si>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</si>
  <si>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</si>
  <si>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</si>
  <si>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</si>
  <si>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</si>
  <si>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</si>
  <si>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</si>
  <si>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</si>
  <si>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</si>
  <si>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</si>
  <si>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</si>
  <si>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</si>
  <si>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</si>
  <si>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</si>
  <si>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</si>
  <si>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</si>
  <si>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</si>
  <si>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</si>
  <si>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</si>
  <si>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</si>
  <si>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</si>
  <si>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</si>
  <si>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</si>
  <si>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</si>
  <si>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</si>
  <si>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</si>
  <si>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</si>
  <si>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</si>
  <si>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</si>
  <si>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</si>
  <si>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</si>
  <si>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</si>
  <si>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</si>
  <si>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</si>
  <si>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</si>
  <si>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</si>
  <si>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</si>
  <si>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</si>
  <si>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</si>
  <si>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</si>
  <si>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</si>
  <si>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</si>
  <si>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</si>
  <si>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</si>
  <si>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</si>
  <si>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</si>
  <si>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</si>
  <si>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</si>
  <si>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</si>
  <si>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</si>
  <si>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</si>
  <si>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</si>
  <si>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</si>
  <si>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</si>
  <si>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</si>
  <si>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</si>
  <si>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</si>
  <si>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</si>
  <si>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</si>
  <si>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</si>
  <si>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</si>
  <si>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</si>
  <si>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</si>
  <si>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</si>
  <si>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</si>
  <si>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</si>
  <si>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</si>
  <si>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</si>
  <si>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</si>
  <si>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</si>
  <si>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</si>
  <si>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</si>
  <si>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</si>
  <si>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</si>
  <si>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</si>
  <si>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</si>
  <si>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</si>
  <si>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</si>
  <si>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</si>
  <si>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</si>
  <si>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</si>
  <si>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</si>
  <si>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</si>
  <si>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</si>
  <si>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</si>
  <si>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</si>
  <si>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</si>
  <si>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</si>
  <si>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</si>
  <si>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</si>
  <si>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</si>
  <si>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</si>
  <si>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</si>
  <si>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</si>
  <si>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</si>
  <si>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</si>
  <si>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</si>
  <si>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</si>
  <si>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</si>
  <si>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</si>
  <si>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</si>
  <si>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</si>
  <si>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</si>
  <si>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</si>
  <si>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</si>
  <si>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</si>
  <si>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</si>
  <si>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</si>
  <si>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</si>
  <si>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</si>
  <si>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</si>
  <si>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</si>
  <si>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</si>
  <si>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</si>
  <si>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</si>
  <si>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</si>
  <si>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</si>
  <si>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</si>
  <si>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</si>
  <si>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</si>
  <si>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</si>
  <si>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</si>
  <si>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</si>
  <si>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</si>
  <si>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</si>
  <si>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</si>
  <si>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</si>
  <si>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</si>
  <si>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</si>
  <si>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</si>
  <si>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</si>
  <si>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</si>
  <si>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</si>
  <si>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</si>
  <si>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</si>
  <si>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</si>
  <si>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</si>
  <si>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</si>
  <si>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</si>
  <si>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</si>
  <si>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</si>
  <si>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</si>
  <si>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</si>
  <si>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</si>
  <si>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</si>
  <si>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</si>
  <si>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</si>
  <si>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</si>
  <si>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</si>
  <si>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</si>
  <si>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</si>
  <si>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</si>
  <si>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</si>
  <si>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</si>
  <si>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</si>
  <si>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</si>
  <si>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</si>
  <si>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</si>
  <si>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</si>
  <si>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</si>
  <si>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</si>
  <si>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</si>
  <si>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</si>
  <si>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</si>
  <si>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</si>
  <si>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</si>
  <si>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</si>
  <si>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</si>
  <si>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</si>
  <si>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</si>
  <si>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</si>
  <si>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</si>
  <si>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</si>
  <si>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</si>
  <si>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</si>
  <si>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</si>
  <si>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</si>
  <si>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</si>
  <si>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</si>
  <si>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</si>
  <si>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</si>
  <si>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</si>
  <si>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</si>
  <si>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</si>
  <si>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</si>
  <si>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</si>
  <si>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</si>
  <si>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</si>
  <si>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</si>
  <si>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</si>
  <si>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</si>
  <si>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</si>
  <si>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</si>
  <si>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</si>
  <si>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</si>
  <si>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</si>
  <si>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</si>
  <si>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</si>
  <si>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</si>
  <si>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</si>
  <si>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</si>
  <si>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</si>
  <si>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</si>
  <si>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</si>
  <si>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</si>
  <si>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</si>
  <si>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</si>
  <si>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</si>
  <si>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</si>
  <si>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</si>
  <si>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</si>
  <si>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</si>
  <si>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</si>
  <si>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</si>
  <si>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</si>
  <si>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</si>
  <si>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</si>
  <si>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</si>
  <si>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</si>
  <si>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</si>
  <si>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</si>
  <si>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</si>
  <si>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</si>
  <si>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</si>
  <si>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</si>
  <si>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</si>
  <si>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</si>
  <si>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</si>
  <si>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</si>
  <si>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</si>
  <si>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</si>
  <si>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</si>
  <si>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</si>
  <si>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</si>
  <si>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</si>
  <si>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</si>
  <si>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</si>
  <si>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</si>
  <si>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</si>
  <si>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</si>
  <si>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</si>
  <si>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</si>
  <si>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</si>
  <si>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</si>
  <si>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</si>
  <si>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</si>
  <si>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</si>
  <si>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</si>
  <si>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</si>
  <si>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</si>
  <si>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</si>
  <si>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</si>
  <si>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</si>
  <si>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</si>
  <si>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</si>
  <si>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</si>
  <si>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</si>
  <si>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</si>
  <si>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</si>
  <si>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</si>
  <si>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</si>
  <si>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</si>
  <si>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</si>
  <si>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</si>
  <si>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</si>
  <si>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</si>
  <si>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</si>
  <si>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</si>
  <si>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</si>
  <si>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</si>
  <si>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</si>
  <si>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</si>
  <si>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</si>
  <si>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</si>
  <si>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</si>
  <si>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</si>
  <si>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</si>
  <si>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</si>
  <si>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</si>
  <si>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</si>
  <si>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</si>
  <si>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</si>
  <si>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</si>
  <si>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</si>
  <si>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</si>
  <si>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</si>
  <si>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</si>
  <si>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</si>
  <si>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</si>
  <si>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</si>
  <si>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</si>
  <si>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</si>
  <si>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</si>
  <si>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</si>
  <si>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</si>
  <si>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</si>
  <si>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</si>
  <si>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</si>
  <si>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</si>
  <si>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</si>
  <si>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</si>
  <si>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</si>
  <si>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</si>
  <si>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</si>
  <si>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</si>
  <si>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</si>
  <si>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</si>
  <si>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</si>
  <si>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</si>
  <si>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</si>
  <si>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</si>
  <si>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</si>
  <si>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</si>
  <si>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</si>
  <si>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</si>
  <si>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</si>
  <si>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</si>
  <si>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</si>
  <si>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</si>
  <si>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</si>
  <si>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</si>
  <si>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</si>
  <si>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</si>
  <si>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</si>
  <si>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</si>
  <si>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</si>
  <si>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</si>
  <si>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</si>
  <si>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</si>
  <si>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</si>
  <si>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</si>
  <si>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</si>
  <si>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</si>
  <si>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</si>
  <si>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</si>
  <si>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</si>
  <si>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</si>
  <si>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</si>
  <si>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</si>
  <si>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</si>
  <si>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</si>
  <si>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</si>
  <si>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</si>
  <si>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</si>
  <si>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</si>
  <si>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</si>
  <si>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</si>
  <si>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</si>
  <si>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</si>
  <si>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</si>
  <si>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</si>
  <si>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</si>
  <si>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</si>
  <si>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</si>
  <si>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</si>
  <si>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</si>
  <si>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</si>
  <si>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</si>
  <si>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</si>
  <si>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</si>
  <si>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</si>
  <si>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</si>
  <si>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</si>
  <si>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</si>
  <si>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</si>
  <si>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</si>
  <si>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</si>
  <si>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</si>
  <si>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</si>
  <si>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</si>
  <si>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</si>
  <si>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</si>
  <si>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</si>
  <si>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</si>
  <si>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</si>
  <si>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</si>
  <si>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</si>
  <si>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</si>
  <si>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</si>
  <si>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</si>
  <si>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</si>
  <si>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</si>
  <si>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</si>
  <si>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</si>
  <si>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</si>
  <si>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</si>
  <si>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</si>
  <si>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</si>
  <si>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</si>
  <si>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</si>
  <si>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</si>
  <si>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</si>
  <si>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</si>
  <si>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</si>
  <si>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</si>
  <si>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</si>
  <si>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</si>
  <si>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</si>
  <si>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</si>
  <si>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</si>
  <si>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</si>
  <si>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</si>
  <si>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</si>
  <si>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</si>
  <si>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</si>
  <si>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</si>
  <si>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</si>
  <si>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</si>
  <si>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</si>
  <si>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</si>
  <si>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</si>
  <si>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</si>
  <si>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</si>
  <si>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</si>
  <si>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</si>
  <si>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</si>
  <si>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</si>
  <si>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</si>
  <si>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</si>
  <si>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</si>
  <si>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</si>
  <si>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</si>
  <si>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</si>
  <si>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</si>
  <si>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</si>
  <si>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</si>
  <si>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</si>
  <si>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</si>
  <si>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</si>
  <si>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</si>
  <si>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</si>
  <si>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</si>
  <si>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</si>
  <si>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</si>
  <si>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</si>
  <si>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</si>
  <si>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</si>
  <si>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</si>
  <si>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</si>
  <si>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</si>
  <si>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</si>
  <si>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</si>
  <si>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</si>
  <si>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</si>
  <si>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</si>
  <si>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</si>
  <si>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</si>
  <si>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</si>
  <si>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</si>
  <si>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</si>
  <si>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</si>
  <si>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</si>
  <si>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</si>
  <si>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</si>
  <si>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</si>
  <si>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</si>
  <si>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</si>
  <si>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</si>
  <si>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</si>
  <si>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</si>
  <si>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</si>
  <si>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</si>
  <si>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</si>
  <si>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</si>
  <si>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</si>
  <si>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</si>
  <si>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</si>
  <si>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</si>
  <si>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</si>
  <si>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</si>
  <si>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</si>
  <si>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</si>
  <si>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</si>
  <si>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</si>
  <si>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</si>
  <si>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</si>
  <si>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</si>
  <si>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</si>
  <si>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</si>
  <si>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</si>
  <si>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</si>
  <si>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</si>
  <si>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</si>
  <si>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</si>
  <si>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</si>
  <si>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</si>
  <si>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</si>
  <si>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</si>
  <si>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</si>
  <si>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</si>
  <si>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</si>
  <si>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</si>
  <si>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</si>
  <si>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</si>
  <si>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</si>
  <si>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</si>
  <si>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</si>
  <si>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</si>
  <si>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</si>
  <si>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</si>
  <si>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</si>
  <si>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</si>
  <si>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</si>
  <si>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</si>
  <si>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</si>
  <si>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</si>
  <si>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</si>
  <si>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</si>
  <si>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</si>
  <si>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</si>
  <si>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</si>
  <si>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</si>
  <si>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</si>
  <si>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</si>
  <si>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</si>
  <si>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</si>
  <si>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</si>
  <si>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</si>
  <si>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</si>
  <si>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</si>
  <si>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</si>
  <si>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</si>
  <si>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</si>
  <si>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</si>
  <si>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</si>
  <si>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</si>
  <si>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</si>
  <si>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</si>
  <si>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</si>
  <si>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</si>
  <si>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</si>
  <si>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</si>
  <si>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</si>
  <si>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</si>
  <si>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</si>
  <si>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</si>
  <si>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</si>
  <si>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</si>
  <si>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</si>
  <si>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</si>
  <si>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</si>
  <si>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</si>
  <si>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</si>
  <si>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</si>
  <si>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</si>
  <si>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</si>
  <si>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</si>
  <si>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</si>
  <si>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</si>
  <si>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</si>
  <si>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</si>
  <si>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</si>
  <si>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</si>
  <si>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</si>
  <si>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</si>
  <si>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</si>
  <si>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</si>
  <si>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</si>
  <si>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</si>
  <si>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</si>
  <si>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</si>
  <si>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</si>
  <si>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</si>
  <si>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</si>
  <si>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</si>
  <si>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</si>
  <si>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</si>
  <si>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</si>
  <si>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</si>
  <si>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</si>
  <si>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</si>
  <si>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</si>
  <si>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</si>
  <si>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</si>
  <si>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</si>
  <si>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</si>
  <si>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</si>
  <si>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</si>
  <si>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</si>
  <si>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</si>
  <si>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</si>
  <si>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</si>
  <si>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</si>
  <si>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</si>
  <si>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</si>
  <si>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</si>
  <si>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</si>
  <si>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</si>
  <si>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</si>
  <si>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</si>
  <si>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</si>
  <si>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</si>
  <si>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</si>
  <si>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</si>
  <si>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</si>
  <si>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</si>
  <si>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</si>
  <si>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</si>
  <si>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</si>
  <si>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</si>
  <si>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</si>
  <si>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</si>
  <si>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</si>
  <si>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</si>
  <si>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</si>
  <si>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</si>
  <si>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</si>
  <si>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</si>
  <si>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</si>
  <si>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</si>
  <si>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</si>
  <si>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</si>
  <si>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</si>
  <si>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</si>
  <si>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</si>
  <si>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</si>
  <si>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</si>
  <si>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</si>
  <si>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</si>
  <si>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</si>
  <si>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</si>
  <si>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</si>
  <si>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</si>
  <si>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</si>
  <si>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</si>
  <si>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</si>
  <si>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</si>
  <si>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</si>
  <si>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</si>
  <si>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</si>
  <si>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</si>
  <si>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</si>
  <si>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</si>
  <si>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</si>
  <si>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</si>
  <si>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</si>
  <si>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</si>
  <si>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</si>
  <si>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</si>
  <si>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</si>
  <si>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</si>
  <si>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</si>
  <si>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</si>
  <si>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</si>
  <si>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</si>
  <si>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</si>
  <si>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</si>
  <si>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</si>
  <si>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</si>
  <si>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</si>
  <si>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</si>
  <si>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</si>
  <si>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</si>
  <si>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</si>
  <si>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</si>
  <si>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</si>
  <si>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</si>
  <si>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</si>
  <si>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</si>
  <si>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</si>
  <si>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</si>
  <si>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</si>
  <si>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</si>
  <si>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</si>
  <si>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</si>
  <si>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</si>
  <si>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</si>
  <si>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</si>
  <si>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</si>
  <si>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</si>
  <si>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</si>
  <si>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</si>
  <si>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</si>
  <si>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</si>
  <si>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</si>
  <si>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</si>
  <si>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</si>
  <si>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</si>
  <si>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</si>
  <si>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</si>
  <si>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</si>
  <si>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</si>
  <si>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</si>
  <si>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</si>
  <si>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</si>
  <si>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</si>
  <si>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</si>
  <si>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</si>
  <si>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</si>
  <si>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</si>
  <si>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</si>
  <si>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</si>
  <si>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</si>
  <si>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</si>
  <si>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</si>
  <si>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</si>
  <si>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</si>
  <si>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</si>
  <si>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</si>
  <si>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</si>
  <si>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</si>
  <si>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</si>
  <si>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</si>
  <si>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</si>
  <si>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</si>
  <si>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</si>
  <si>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</si>
  <si>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</si>
  <si>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</si>
  <si>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</si>
  <si>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</si>
  <si>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</si>
  <si>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</si>
  <si>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</si>
  <si>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</si>
  <si>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</si>
  <si>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</si>
  <si>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</si>
  <si>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</si>
  <si>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</si>
  <si>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</si>
  <si>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</si>
  <si>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</si>
  <si>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</si>
  <si>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</si>
  <si>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</si>
  <si>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</si>
  <si>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</si>
  <si>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</si>
  <si>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</si>
  <si>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</si>
  <si>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</si>
  <si>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</si>
  <si>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</si>
  <si>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</si>
  <si>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</si>
  <si>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</si>
  <si>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</si>
  <si>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</si>
  <si>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</si>
  <si>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</si>
  <si>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</si>
  <si>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</si>
  <si>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</si>
  <si>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</si>
  <si>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</si>
  <si>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</si>
  <si>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</si>
  <si>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</si>
  <si>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</si>
  <si>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</si>
  <si>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</si>
  <si>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</si>
  <si>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</si>
  <si>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</si>
  <si>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</si>
  <si>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</si>
  <si>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</si>
  <si>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</si>
  <si>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</si>
  <si>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</si>
  <si>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</si>
  <si>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</si>
  <si>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</si>
  <si>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</si>
  <si>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</si>
  <si>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</si>
  <si>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</si>
  <si>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</si>
  <si>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</si>
  <si>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</si>
  <si>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</si>
  <si>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</si>
  <si>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</si>
  <si>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</si>
  <si>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</si>
  <si>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</si>
  <si>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</si>
  <si>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</si>
  <si>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</si>
  <si>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</si>
  <si>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</si>
  <si>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</si>
  <si>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</si>
  <si>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</si>
  <si>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</si>
  <si>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</si>
  <si>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</si>
  <si>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</si>
  <si>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</si>
  <si>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</si>
  <si>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</si>
  <si>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</si>
  <si>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</si>
  <si>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</si>
  <si>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</si>
  <si>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</si>
  <si>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</si>
  <si>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</si>
  <si>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</si>
  <si>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</si>
  <si>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</si>
  <si>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</si>
  <si>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</si>
  <si>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</si>
  <si>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</si>
  <si>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</si>
  <si>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</si>
  <si>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</si>
  <si>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</si>
  <si>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</si>
  <si>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</si>
  <si>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</si>
  <si>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</si>
  <si>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</si>
  <si>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</si>
  <si>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</si>
  <si>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</si>
  <si>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</si>
  <si>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</si>
  <si>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</si>
  <si>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</si>
  <si>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</si>
  <si>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</si>
  <si>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</si>
  <si>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</si>
  <si>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</si>
  <si>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</si>
  <si>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</si>
  <si>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</si>
  <si>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</si>
  <si>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</si>
  <si>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</si>
  <si>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</si>
  <si>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</si>
  <si>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</si>
  <si>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</si>
  <si>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</si>
  <si>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</si>
  <si>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</si>
  <si>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</si>
  <si>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</si>
  <si>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</si>
  <si>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</si>
  <si>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</si>
  <si>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</si>
  <si>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</si>
  <si>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</si>
  <si>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</si>
  <si>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</si>
  <si>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</si>
  <si>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</si>
  <si>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</si>
  <si>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</si>
  <si>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</si>
  <si>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</si>
  <si>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</si>
  <si>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</si>
  <si>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</si>
  <si>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</si>
  <si>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</si>
  <si>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</si>
  <si>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</si>
  <si>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</si>
  <si>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</si>
  <si>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</si>
  <si>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</si>
  <si>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</si>
  <si>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</si>
  <si>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</si>
  <si>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</si>
  <si>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</si>
  <si>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</si>
  <si>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</si>
  <si>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</si>
  <si>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</si>
  <si>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</si>
  <si>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</si>
  <si>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</si>
  <si>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</si>
  <si>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</si>
  <si>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</si>
  <si>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</si>
  <si>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</si>
  <si>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</si>
  <si>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</si>
  <si>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</si>
  <si>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</si>
  <si>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</si>
  <si>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</si>
  <si>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</si>
  <si>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</si>
  <si>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</si>
  <si>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</si>
  <si>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</si>
  <si>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</si>
  <si>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</si>
  <si>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</si>
  <si>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</si>
  <si>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</si>
  <si>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</si>
  <si>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</si>
  <si>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</si>
  <si>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</si>
  <si>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</si>
  <si>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</si>
  <si>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</si>
  <si>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</si>
  <si>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</si>
  <si>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</si>
  <si>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</si>
  <si>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</si>
  <si>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</si>
  <si>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</si>
  <si>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</si>
  <si>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</si>
  <si>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</si>
  <si>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</si>
  <si>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</si>
  <si>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</si>
  <si>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</si>
  <si>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</si>
  <si>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</si>
  <si>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</si>
  <si>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</si>
  <si>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</si>
  <si>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</si>
  <si>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</si>
  <si>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</si>
  <si>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</si>
  <si>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</si>
  <si>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</si>
  <si>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</si>
  <si>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</si>
  <si>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</si>
  <si>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</si>
  <si>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</si>
  <si>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</si>
  <si>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</si>
  <si>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</si>
  <si>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</si>
  <si>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</si>
  <si>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</si>
  <si>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</si>
  <si>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</si>
  <si>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</si>
  <si>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</si>
  <si>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</si>
  <si>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</si>
  <si>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</si>
  <si>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</si>
  <si>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</si>
  <si>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</si>
  <si>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</si>
  <si>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</si>
  <si>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</si>
  <si>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</si>
  <si>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</si>
  <si>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</si>
  <si>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</si>
  <si>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</si>
  <si>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</si>
  <si>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</si>
  <si>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</si>
  <si>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</si>
  <si>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</si>
  <si>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</si>
  <si>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</si>
  <si>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</si>
  <si>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</si>
  <si>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</si>
  <si>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</si>
  <si>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</si>
  <si>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</si>
  <si>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</si>
  <si>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</si>
  <si>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</si>
  <si>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</si>
  <si>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</si>
  <si>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</si>
  <si>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</si>
  <si>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</si>
  <si>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</si>
  <si>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</si>
  <si>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</si>
  <si>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</si>
  <si>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</si>
  <si>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</si>
  <si>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</si>
  <si>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</si>
  <si>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</si>
  <si>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</si>
  <si>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</si>
  <si>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</si>
  <si>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</si>
  <si>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</si>
  <si>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</si>
  <si>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</si>
  <si>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</si>
  <si>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</si>
  <si>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</si>
  <si>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</si>
  <si>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</si>
  <si>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</si>
  <si>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</si>
  <si>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</si>
  <si>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</si>
  <si>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</si>
  <si>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</si>
  <si>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</si>
  <si>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</si>
  <si>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</si>
  <si>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</si>
  <si>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</si>
  <si>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</si>
  <si>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</si>
  <si>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</si>
  <si>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</si>
  <si>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</si>
  <si>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</si>
  <si>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</si>
  <si>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</si>
  <si>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</si>
  <si>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</si>
  <si>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</si>
  <si>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</si>
  <si>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</si>
  <si>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</si>
  <si>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</si>
  <si>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</si>
  <si>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</si>
  <si>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</si>
  <si>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</si>
  <si>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</si>
  <si>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</si>
  <si>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</si>
  <si>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</si>
  <si>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</si>
  <si>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</si>
  <si>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</si>
  <si>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</si>
  <si>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</si>
  <si>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</si>
  <si>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</si>
  <si>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</si>
  <si>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</si>
  <si>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</si>
  <si>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</si>
  <si>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</si>
  <si>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</si>
  <si>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</si>
  <si>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</si>
  <si>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</si>
  <si>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</si>
  <si>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</si>
  <si>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</si>
  <si>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</si>
  <si>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</si>
  <si>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</si>
  <si>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</si>
  <si>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</si>
  <si>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</si>
  <si>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</si>
  <si>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</si>
  <si>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</si>
  <si>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</si>
  <si>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</si>
  <si>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</si>
  <si>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</si>
  <si>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</si>
  <si>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</si>
  <si>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</si>
  <si>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</si>
  <si>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</si>
  <si>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</si>
  <si>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</si>
  <si>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</si>
  <si>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</si>
  <si>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</si>
  <si>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</si>
  <si>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</si>
  <si>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</si>
  <si>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</si>
  <si>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</si>
  <si>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</si>
  <si>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</si>
  <si>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</si>
  <si>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</si>
  <si>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</si>
  <si>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</si>
  <si>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</si>
  <si>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</si>
  <si>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</si>
  <si>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</si>
  <si>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</si>
  <si>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</si>
  <si>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</si>
  <si>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</si>
  <si>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</si>
  <si>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</si>
  <si>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</si>
  <si>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</si>
  <si>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</si>
  <si>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</si>
  <si>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</si>
  <si>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</si>
  <si>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</si>
  <si>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</si>
  <si>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</si>
  <si>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</si>
  <si>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</si>
  <si>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</si>
  <si>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</si>
  <si>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</si>
  <si>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</si>
  <si>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</si>
  <si>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</si>
  <si>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</si>
  <si>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</si>
  <si>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</si>
  <si>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</si>
  <si>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</si>
  <si>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</si>
  <si>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</si>
  <si>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</si>
  <si>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</si>
  <si>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</si>
  <si>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</si>
  <si>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</si>
  <si>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</si>
  <si>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</si>
  <si>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</si>
  <si>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</si>
  <si>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</si>
  <si>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</si>
  <si>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</si>
  <si>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</si>
  <si>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</si>
  <si>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</si>
  <si>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</si>
  <si>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</si>
  <si>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</si>
  <si>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</si>
  <si>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</si>
  <si>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</si>
  <si>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</si>
  <si>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</si>
  <si>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</si>
  <si>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</si>
  <si>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</si>
  <si>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</si>
  <si>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</si>
  <si>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</si>
  <si>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</si>
  <si>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</si>
  <si>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</si>
  <si>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</si>
  <si>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</si>
  <si>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</si>
  <si>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</si>
  <si>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</si>
  <si>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</si>
  <si>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</si>
  <si>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</si>
  <si>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</si>
  <si>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</si>
  <si>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</si>
  <si>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</si>
  <si>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</si>
  <si>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</si>
  <si>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</si>
  <si>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</si>
  <si>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</si>
  <si>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</si>
  <si>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</si>
  <si>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</si>
  <si>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</si>
  <si>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</si>
  <si>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</si>
  <si>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</si>
  <si>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</si>
  <si>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</si>
  <si>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</si>
  <si>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</si>
  <si>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</si>
  <si>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</si>
  <si>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</si>
  <si>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</si>
  <si>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</si>
  <si>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</si>
  <si>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</si>
  <si>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</si>
  <si>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</si>
  <si>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</si>
  <si>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</si>
  <si>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</si>
  <si>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</si>
  <si>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</si>
  <si>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</si>
  <si>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</si>
  <si>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</si>
  <si>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</si>
  <si>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</si>
  <si>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</si>
  <si>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</si>
  <si>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</si>
  <si>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</si>
  <si>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</si>
  <si>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</si>
  <si>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</si>
  <si>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</si>
  <si>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</si>
  <si>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</si>
  <si>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</si>
  <si>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</si>
  <si>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</si>
  <si>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</si>
  <si>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</si>
  <si>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</si>
  <si>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</si>
  <si>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</si>
  <si>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</si>
  <si>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</si>
  <si>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</si>
  <si>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</si>
  <si>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</si>
  <si>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</si>
  <si>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</si>
  <si>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</si>
  <si>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</si>
  <si>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</si>
  <si>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</si>
  <si>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</si>
  <si>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</si>
  <si>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</si>
  <si>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</si>
  <si>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</si>
  <si>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</si>
  <si>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</si>
  <si>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</si>
  <si>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</si>
  <si>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</si>
  <si>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</si>
  <si>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</si>
  <si>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</si>
  <si>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</si>
  <si>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</si>
  <si>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</si>
  <si>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</si>
  <si>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</si>
  <si>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</si>
  <si>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</si>
  <si>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</si>
  <si>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</si>
  <si>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</si>
  <si>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</si>
  <si>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</si>
  <si>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</si>
  <si>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</si>
  <si>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</si>
  <si>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</si>
  <si>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</si>
  <si>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</si>
  <si>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</si>
  <si>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</si>
  <si>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</si>
  <si>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</si>
  <si>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</si>
  <si>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</si>
  <si>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</si>
  <si>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</si>
  <si>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</si>
  <si>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</si>
  <si>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</si>
  <si>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</si>
  <si>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</si>
  <si>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</si>
  <si>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</si>
  <si>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</si>
  <si>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</si>
  <si>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</si>
  <si>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</si>
  <si>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</si>
  <si>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</si>
  <si>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</si>
  <si>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</si>
  <si>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</si>
  <si>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</si>
  <si>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</si>
  <si>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</si>
  <si>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</si>
  <si>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</si>
  <si>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</si>
  <si>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</si>
  <si>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</si>
  <si>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</si>
  <si>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</si>
  <si>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</si>
  <si>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</si>
  <si>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</si>
  <si>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</si>
  <si>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</si>
  <si>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</si>
  <si>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</si>
  <si>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</si>
  <si>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</si>
  <si>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</si>
  <si>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</si>
  <si>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</si>
  <si>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</si>
  <si>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</si>
  <si>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</si>
  <si>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</si>
  <si>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</si>
  <si>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</si>
  <si>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</si>
  <si>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</si>
  <si>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</si>
  <si>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</si>
  <si>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</si>
  <si>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</si>
  <si>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</si>
  <si>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</si>
  <si>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</si>
  <si>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</si>
  <si>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</si>
  <si>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</si>
  <si>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</si>
  <si>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</si>
  <si>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</si>
  <si>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</si>
  <si>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</si>
  <si>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</si>
  <si>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</si>
  <si>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</si>
  <si>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</si>
  <si>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</si>
  <si>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</si>
  <si>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</si>
  <si>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</si>
  <si>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</si>
  <si>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</si>
  <si>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</si>
  <si>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</si>
  <si>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</si>
  <si>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</si>
  <si>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</si>
  <si>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</si>
  <si>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</si>
  <si>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</si>
  <si>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</si>
  <si>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</si>
  <si>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</si>
  <si>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</si>
  <si>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</si>
  <si>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</si>
  <si>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</si>
  <si>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</si>
  <si>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</si>
  <si>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</si>
  <si>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</si>
  <si>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</si>
  <si>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</si>
  <si>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</si>
  <si>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</si>
  <si>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</si>
  <si>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</si>
  <si>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</si>
  <si>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</si>
  <si>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</si>
  <si>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</si>
  <si>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</si>
  <si>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</si>
  <si>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</si>
  <si>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</si>
  <si>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</si>
  <si>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</si>
  <si>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</si>
  <si>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</si>
  <si>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</si>
  <si>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</si>
  <si>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</si>
  <si>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</si>
  <si>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</si>
  <si>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</si>
  <si>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</si>
  <si>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</si>
  <si>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</si>
  <si>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</si>
  <si>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</si>
  <si>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</si>
  <si>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</si>
  <si>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</si>
  <si>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</si>
  <si>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</si>
  <si>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</si>
  <si>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</si>
  <si>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</si>
  <si>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</si>
  <si>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</si>
  <si>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</si>
  <si>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</si>
  <si>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</si>
  <si>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</si>
  <si>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</si>
  <si>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</si>
  <si>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</si>
  <si>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</si>
  <si>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</si>
  <si>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</si>
  <si>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</si>
  <si>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</si>
  <si>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</si>
  <si>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</si>
  <si>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</si>
  <si>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</si>
  <si>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</si>
  <si>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</si>
  <si>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</si>
  <si>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</si>
  <si>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</si>
  <si>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</si>
  <si>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</si>
  <si>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</si>
  <si>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</si>
  <si>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</si>
  <si>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</si>
  <si>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</si>
  <si>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</si>
  <si>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</si>
  <si>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</si>
  <si>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</si>
  <si>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</si>
  <si>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</si>
  <si>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</si>
  <si>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</si>
  <si>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</si>
  <si>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</si>
  <si>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</si>
  <si>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</si>
  <si>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</si>
  <si>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</si>
  <si>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</si>
  <si>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</si>
  <si>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</si>
  <si>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</si>
  <si>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</si>
  <si>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</si>
  <si>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</si>
  <si>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</si>
  <si>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</si>
  <si>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</si>
  <si>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</si>
  <si>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</si>
  <si>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</si>
  <si>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</si>
  <si>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</si>
  <si>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</si>
  <si>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</si>
  <si>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</si>
  <si>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</si>
  <si>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</si>
  <si>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</si>
  <si>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</si>
  <si>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</si>
  <si>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</si>
  <si>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</si>
  <si>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</si>
  <si>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</si>
  <si>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</si>
  <si>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</si>
  <si>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</si>
  <si>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</si>
  <si>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</si>
  <si>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</si>
  <si>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</si>
  <si>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</si>
  <si>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</si>
  <si>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</si>
  <si>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</si>
  <si>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</si>
  <si>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</si>
  <si>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</si>
  <si>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</si>
  <si>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</si>
  <si>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</si>
  <si>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</si>
  <si>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</si>
  <si>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</si>
  <si>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</si>
  <si>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</si>
  <si>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</si>
  <si>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</si>
  <si>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</si>
  <si>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</si>
  <si>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</si>
  <si>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</si>
  <si>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</si>
  <si>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</si>
  <si>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</si>
  <si>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</si>
  <si>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</si>
  <si>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</si>
  <si>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</si>
  <si>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</si>
  <si>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</si>
  <si>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</si>
  <si>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</si>
  <si>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</si>
  <si>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</si>
  <si>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</si>
  <si>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</si>
  <si>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</si>
  <si>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</si>
  <si>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</si>
  <si>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</si>
  <si>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</si>
  <si>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</si>
  <si>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</si>
  <si>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</si>
  <si>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</si>
  <si>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</si>
  <si>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</si>
  <si>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</si>
  <si>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</si>
  <si>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</si>
  <si>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</si>
  <si>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</si>
  <si>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</si>
  <si>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</si>
  <si>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</si>
  <si>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</si>
  <si>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</si>
  <si>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</si>
  <si>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</si>
  <si>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</si>
  <si>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</si>
  <si>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</si>
  <si>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</si>
  <si>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</si>
  <si>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</si>
  <si>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</si>
  <si>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</si>
  <si>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</si>
  <si>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</si>
  <si>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</si>
  <si>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</si>
  <si>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</si>
  <si>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</si>
  <si>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</si>
  <si>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</si>
  <si>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</si>
  <si>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</si>
  <si>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</si>
  <si>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</si>
  <si>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</si>
  <si>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</si>
  <si>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</si>
  <si>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</si>
  <si>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</si>
  <si>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</si>
  <si>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</si>
  <si>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</si>
  <si>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</si>
  <si>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</si>
  <si>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</si>
  <si>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</si>
  <si>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</si>
  <si>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</si>
  <si>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</si>
  <si>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</si>
  <si>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</si>
  <si>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</si>
  <si>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</si>
  <si>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</si>
  <si>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</si>
  <si>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</si>
  <si>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</si>
  <si>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</si>
  <si>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</si>
  <si>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</si>
  <si>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</si>
  <si>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</si>
  <si>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</si>
  <si>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</si>
  <si>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</si>
  <si>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</si>
  <si>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</si>
  <si>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</si>
  <si>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</si>
  <si>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</si>
  <si>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</si>
  <si>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</si>
  <si>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</si>
  <si>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</si>
  <si>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</si>
  <si>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</si>
  <si>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</si>
  <si>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</si>
  <si>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</si>
  <si>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</si>
  <si>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</si>
  <si>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</si>
  <si>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</si>
  <si>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</si>
  <si>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</si>
  <si>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</si>
  <si>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</si>
  <si>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</si>
  <si>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</si>
  <si>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</si>
  <si>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</si>
  <si>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</si>
  <si>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</si>
  <si>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</si>
  <si>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</si>
  <si>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</si>
  <si>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</si>
  <si>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</si>
  <si>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</si>
  <si>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</si>
  <si>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</si>
  <si>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</si>
  <si>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</si>
  <si>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</si>
  <si>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</si>
  <si>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</si>
  <si>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</si>
  <si>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</si>
  <si>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</si>
  <si>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</si>
  <si>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</si>
  <si>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</si>
  <si>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</si>
  <si>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</si>
  <si>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</si>
  <si>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</si>
  <si>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</si>
  <si>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</si>
  <si>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</si>
  <si>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</si>
  <si>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</si>
  <si>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</si>
  <si>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</si>
  <si>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</si>
  <si>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</si>
  <si>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</si>
  <si>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</si>
  <si>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</si>
  <si>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</si>
  <si>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</si>
  <si>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</si>
  <si>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</si>
  <si>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</si>
  <si>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</si>
  <si>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</si>
  <si>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</si>
  <si>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</si>
  <si>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</si>
  <si>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</si>
  <si>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</si>
  <si>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</si>
  <si>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</si>
  <si>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</si>
  <si>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</si>
  <si>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</si>
  <si>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</si>
  <si>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</si>
  <si>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</si>
  <si>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</si>
  <si>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</si>
  <si>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</si>
  <si>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</si>
  <si>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</si>
  <si>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</si>
  <si>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</si>
  <si>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</si>
  <si>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</si>
  <si>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</si>
  <si>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</si>
  <si>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</si>
  <si>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</si>
  <si>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</si>
  <si>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</si>
  <si>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</si>
  <si>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</si>
  <si>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</si>
  <si>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</si>
  <si>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</si>
  <si>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</si>
  <si>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</si>
  <si>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</si>
  <si>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</si>
  <si>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</si>
  <si>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</si>
  <si>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</si>
  <si>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</si>
  <si>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</si>
  <si>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</si>
  <si>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</si>
  <si>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</si>
  <si>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</si>
  <si>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</si>
  <si>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</si>
  <si>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</si>
  <si>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</si>
  <si>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</si>
  <si>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</si>
  <si>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</si>
  <si>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</si>
  <si>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</si>
  <si>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</si>
  <si>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</si>
  <si>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</si>
  <si>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</si>
  <si>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</si>
  <si>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</si>
  <si>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</si>
  <si>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</si>
  <si>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</si>
  <si>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</si>
  <si>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</si>
  <si>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</si>
  <si>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</si>
  <si>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</si>
  <si>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</si>
  <si>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</si>
  <si>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</si>
  <si>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</si>
  <si>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</si>
  <si>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</si>
  <si>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</si>
  <si>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</si>
  <si>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</si>
  <si>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</si>
  <si>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</si>
  <si>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</si>
  <si>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</si>
  <si>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</si>
  <si>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</si>
  <si>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</si>
  <si>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</si>
  <si>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</si>
  <si>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</si>
  <si>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</si>
  <si>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</si>
  <si>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</si>
  <si>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</si>
  <si>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</si>
  <si>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</si>
  <si>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</si>
  <si>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</si>
  <si>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</si>
  <si>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</si>
  <si>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</si>
  <si>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</si>
  <si>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</si>
  <si>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</si>
  <si>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</si>
  <si>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</si>
  <si>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</si>
  <si>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</si>
  <si>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</si>
  <si>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</si>
  <si>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</si>
  <si>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</si>
  <si>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</si>
  <si>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</si>
  <si>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</si>
  <si>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</si>
  <si>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</si>
  <si>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</si>
  <si>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</si>
  <si>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</si>
  <si>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</si>
  <si>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</si>
  <si>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</si>
  <si>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</si>
  <si>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</si>
  <si>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</si>
  <si>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</si>
  <si>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</si>
  <si>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</si>
  <si>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</si>
  <si>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</si>
  <si>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</si>
  <si>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</si>
  <si>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</si>
  <si>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</si>
  <si>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</si>
  <si>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</si>
  <si>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</si>
  <si>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</si>
  <si>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</si>
  <si>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</si>
  <si>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</si>
  <si>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</si>
  <si>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</si>
  <si>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</si>
  <si>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</si>
  <si>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</si>
  <si>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</si>
  <si>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</si>
  <si>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</si>
  <si>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</si>
  <si>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</si>
  <si>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</si>
  <si>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</si>
  <si>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</si>
  <si>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</si>
  <si>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</si>
  <si>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</si>
  <si>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</si>
  <si>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</si>
  <si>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</si>
  <si>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</si>
  <si>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</si>
  <si>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</si>
  <si>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</si>
  <si>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</si>
  <si>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</si>
  <si>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</si>
  <si>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</si>
  <si>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</si>
  <si>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</si>
  <si>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</si>
  <si>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</si>
  <si>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</si>
  <si>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</si>
  <si>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</si>
  <si>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</si>
  <si>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</si>
  <si>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</si>
  <si>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</si>
  <si>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</si>
  <si>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</si>
  <si>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</si>
  <si>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</si>
  <si>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</si>
  <si>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</si>
  <si>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</si>
  <si>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</si>
  <si>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</si>
  <si>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</si>
  <si>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</si>
  <si>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</si>
  <si>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</si>
  <si>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</si>
  <si>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</si>
  <si>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</si>
  <si>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</si>
  <si>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</si>
  <si>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</si>
  <si>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</si>
  <si>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</si>
  <si>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</si>
  <si>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</si>
  <si>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</si>
  <si>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</si>
  <si>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</si>
  <si>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</si>
  <si>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</si>
  <si>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</si>
  <si>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</si>
  <si>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</si>
  <si>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</si>
  <si>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</si>
  <si>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</si>
  <si>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</si>
  <si>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</si>
  <si>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</si>
  <si>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</si>
  <si>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</si>
  <si>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</si>
  <si>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</si>
  <si>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</si>
  <si>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</si>
  <si>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</si>
  <si>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</si>
  <si>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</si>
  <si>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</si>
  <si>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</si>
  <si>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</si>
  <si>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</si>
  <si>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</si>
  <si>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</si>
  <si>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</si>
  <si>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</si>
  <si>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</si>
  <si>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</si>
  <si>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</si>
  <si>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</si>
  <si>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</si>
  <si>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</si>
  <si>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</si>
  <si>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</si>
  <si>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</si>
  <si>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</si>
  <si>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</si>
  <si>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</si>
  <si>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</si>
  <si>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</si>
  <si>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</si>
  <si>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</si>
  <si>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</si>
  <si>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</si>
  <si>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</si>
  <si>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</si>
  <si>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</si>
  <si>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</si>
  <si>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</si>
  <si>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</si>
  <si>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</si>
  <si>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</si>
  <si>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</si>
  <si>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</si>
  <si>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</si>
  <si>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</si>
  <si>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</si>
  <si>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</si>
  <si>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</si>
  <si>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</si>
  <si>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</si>
  <si>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</si>
  <si>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</si>
  <si>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</si>
  <si>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</si>
  <si>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</si>
  <si>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</si>
  <si>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</si>
  <si>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</si>
  <si>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</si>
  <si>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</si>
  <si>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</si>
  <si>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</si>
  <si>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</si>
  <si>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</si>
  <si>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</si>
  <si>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</si>
  <si>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</si>
  <si>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</si>
  <si>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</si>
  <si>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</si>
  <si>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</si>
  <si>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</si>
  <si>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</si>
  <si>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</si>
  <si>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</si>
  <si>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</si>
  <si>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</si>
  <si>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</si>
  <si>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</si>
  <si>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</si>
  <si>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</si>
  <si>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</si>
  <si>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</si>
  <si>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</si>
  <si>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</si>
  <si>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</si>
  <si>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</si>
  <si>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</si>
  <si>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</si>
  <si>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</si>
  <si>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</si>
  <si>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</si>
  <si>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</si>
  <si>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</si>
  <si>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</si>
  <si>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</si>
  <si>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</si>
  <si>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</si>
  <si>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</si>
  <si>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</si>
  <si>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</si>
  <si>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</si>
  <si>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</si>
  <si>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</si>
  <si>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</si>
  <si>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</si>
  <si>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</si>
  <si>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</si>
  <si>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</si>
  <si>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</si>
  <si>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</si>
  <si>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</si>
  <si>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</si>
  <si>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</si>
  <si>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</si>
  <si>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</si>
  <si>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</si>
  <si>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</si>
  <si>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</si>
  <si>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</si>
  <si>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</si>
  <si>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</si>
  <si>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</si>
  <si>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</si>
  <si>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</si>
  <si>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</si>
  <si>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</si>
  <si>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</si>
  <si>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</si>
  <si>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</si>
  <si>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</si>
  <si>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</si>
  <si>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</si>
  <si>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</si>
  <si>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</si>
  <si>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</si>
  <si>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</si>
  <si>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</si>
  <si>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</si>
  <si>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</si>
  <si>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</si>
  <si>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</si>
  <si>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</si>
  <si>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</si>
  <si>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</si>
  <si>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</si>
  <si>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</si>
  <si>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</si>
  <si>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</si>
  <si>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</si>
  <si>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</si>
  <si>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</si>
  <si>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</si>
  <si>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</si>
  <si>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</si>
  <si>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</si>
  <si>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</si>
  <si>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</si>
  <si>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</si>
  <si>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</si>
  <si>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</si>
  <si>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</si>
  <si>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</si>
  <si>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</si>
  <si>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</si>
  <si>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</si>
  <si>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</si>
  <si>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</si>
  <si>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</si>
  <si>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</si>
  <si>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</si>
  <si>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</si>
  <si>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</si>
  <si>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</si>
  <si>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</si>
  <si>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</si>
  <si>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</si>
  <si>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</si>
  <si>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</si>
  <si>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</si>
  <si>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</si>
  <si>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</si>
  <si>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</si>
  <si>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</si>
  <si>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</si>
  <si>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</si>
  <si>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</si>
  <si>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</si>
  <si>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</si>
  <si>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</si>
  <si>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</si>
  <si>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</si>
  <si>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</si>
  <si>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</si>
  <si>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</si>
  <si>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</si>
  <si>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</si>
  <si>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</si>
  <si>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</si>
  <si>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</si>
  <si>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</si>
  <si>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</si>
  <si>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</si>
  <si>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</si>
  <si>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</si>
  <si>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</si>
  <si>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</si>
  <si>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</si>
  <si>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</si>
  <si>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</si>
  <si>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</si>
  <si>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</si>
  <si>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</si>
  <si>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</si>
  <si>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</si>
  <si>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</si>
  <si>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</si>
  <si>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</si>
  <si>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</si>
  <si>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</si>
  <si>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</si>
  <si>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</si>
  <si>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</si>
  <si>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</si>
  <si>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</si>
  <si>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</si>
  <si>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</si>
  <si>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</si>
  <si>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</si>
  <si>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</si>
  <si>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</si>
  <si>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</si>
  <si>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</si>
  <si>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</si>
  <si>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</si>
  <si>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</si>
  <si>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</si>
  <si>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</si>
  <si>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</si>
  <si>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</si>
  <si>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</si>
  <si>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</si>
  <si>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</si>
  <si>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</si>
  <si>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</si>
  <si>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</si>
  <si>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</si>
  <si>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</si>
  <si>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</si>
  <si>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</si>
  <si>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</si>
  <si>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</si>
  <si>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</si>
  <si>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</si>
  <si>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</si>
  <si>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</si>
  <si>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</si>
  <si>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</si>
  <si>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</si>
  <si>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</si>
  <si>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</si>
  <si>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</si>
  <si>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</si>
  <si>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</si>
  <si>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</si>
  <si>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</si>
  <si>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</si>
  <si>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</si>
  <si>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</si>
  <si>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</si>
  <si>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</si>
  <si>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</si>
  <si>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</si>
  <si>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</si>
  <si>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</si>
  <si>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</si>
  <si>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</si>
  <si>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</si>
  <si>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</si>
  <si>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</si>
  <si>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</si>
  <si>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</si>
  <si>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</si>
  <si>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</si>
  <si>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</si>
  <si>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</si>
  <si>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</si>
  <si>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</si>
  <si>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</si>
  <si>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</si>
  <si>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</si>
  <si>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</si>
  <si>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</si>
  <si>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</si>
  <si>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</si>
  <si>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</si>
  <si>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</si>
  <si>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</si>
  <si>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</si>
  <si>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</si>
  <si>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</si>
  <si>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</si>
  <si>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</si>
  <si>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</si>
  <si>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</si>
  <si>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</si>
  <si>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</si>
  <si>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</si>
  <si>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</si>
  <si>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</si>
  <si>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</si>
  <si>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</si>
  <si>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</si>
  <si>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</si>
  <si>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</si>
  <si>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</si>
  <si>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</si>
  <si>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</si>
  <si>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</si>
  <si>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</si>
  <si>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</si>
  <si>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</si>
  <si>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</si>
  <si>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</si>
  <si>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</si>
  <si>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</si>
  <si>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</si>
  <si>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</si>
  <si>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</si>
  <si>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</si>
  <si>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</si>
  <si>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</si>
  <si>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</si>
  <si>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</si>
  <si>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</si>
  <si>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</si>
  <si>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</si>
  <si>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</si>
  <si>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</si>
  <si>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</si>
  <si>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</si>
  <si>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</si>
  <si>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</si>
  <si>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</si>
  <si>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</si>
  <si>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</si>
  <si>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</si>
  <si>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</si>
  <si>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</si>
  <si>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</si>
  <si>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</si>
  <si>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</si>
  <si>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</si>
  <si>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</si>
  <si>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</si>
  <si>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</si>
  <si>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</si>
  <si>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</si>
  <si>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</si>
  <si>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</si>
  <si>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</si>
  <si>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</si>
  <si>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</si>
  <si>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</si>
  <si>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</si>
  <si>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</si>
  <si>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</si>
  <si>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</si>
  <si>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</si>
  <si>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</si>
  <si>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</si>
  <si>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</si>
  <si>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</si>
  <si>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</si>
  <si>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</si>
  <si>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</si>
  <si>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</si>
  <si>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</si>
  <si>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</si>
  <si>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</si>
  <si>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</si>
  <si>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</si>
  <si>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</si>
  <si>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</si>
  <si>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</si>
  <si>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</si>
  <si>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</si>
  <si>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</si>
  <si>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</si>
  <si>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</si>
  <si>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</si>
  <si>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</si>
  <si>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</si>
  <si>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</si>
  <si>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</si>
  <si>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</si>
  <si>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</si>
  <si>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</si>
  <si>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</si>
  <si>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</si>
  <si>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</si>
  <si>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</si>
  <si>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</si>
  <si>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</si>
  <si>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</si>
  <si>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</si>
  <si>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</si>
  <si>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</si>
  <si>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</si>
  <si>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</si>
  <si>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</si>
  <si>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</si>
  <si>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</si>
  <si>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</si>
  <si>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</si>
  <si>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</si>
  <si>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</si>
  <si>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</si>
  <si>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</si>
  <si>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</si>
  <si>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</si>
  <si>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</si>
  <si>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</si>
  <si>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</si>
  <si>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</si>
  <si>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</si>
  <si>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</si>
  <si>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</si>
  <si>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</si>
  <si>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</si>
  <si>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</si>
  <si>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</si>
  <si>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</si>
  <si>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</si>
  <si>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</si>
  <si>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</si>
  <si>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</si>
  <si>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</si>
  <si>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</si>
  <si>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</si>
  <si>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</si>
  <si>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</si>
  <si>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</si>
  <si>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</si>
  <si>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</si>
  <si>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</si>
  <si>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</si>
  <si>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</si>
  <si>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</si>
  <si>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</si>
  <si>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</si>
  <si>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</si>
  <si>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</si>
  <si>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</si>
  <si>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</si>
  <si>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</si>
  <si>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</si>
  <si>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</si>
  <si>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</si>
  <si>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</si>
  <si>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</si>
  <si>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</si>
  <si>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</si>
  <si>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</si>
  <si>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</si>
  <si>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</si>
  <si>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</si>
  <si>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</si>
  <si>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</si>
  <si>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</si>
  <si>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</si>
  <si>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</si>
  <si>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</si>
  <si>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</si>
  <si>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</si>
  <si>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</si>
  <si>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</si>
  <si>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</si>
  <si>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</si>
  <si>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</si>
  <si>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</si>
  <si>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</si>
  <si>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</si>
  <si>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</si>
  <si>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</si>
  <si>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</si>
  <si>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</si>
  <si>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</si>
  <si>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</si>
  <si>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</si>
  <si>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</si>
  <si>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</si>
  <si>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</si>
  <si>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</si>
  <si>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</si>
  <si>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</si>
  <si>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</si>
  <si>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</si>
  <si>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</si>
  <si>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</si>
  <si>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</si>
  <si>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</si>
  <si>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</si>
  <si>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</si>
  <si>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</si>
  <si>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</si>
  <si>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</si>
  <si>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</si>
  <si>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</si>
  <si>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</si>
  <si>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</si>
  <si>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</si>
  <si>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</si>
  <si>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</si>
  <si>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</si>
  <si>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</si>
  <si>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</si>
  <si>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</si>
  <si>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</si>
  <si>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</si>
  <si>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</si>
  <si>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</si>
  <si>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</si>
  <si>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</si>
  <si>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</si>
  <si>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</si>
  <si>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</si>
  <si>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</si>
  <si>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</si>
  <si>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</si>
  <si>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</si>
  <si>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</si>
  <si>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</si>
  <si>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</si>
  <si>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</si>
  <si>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</si>
  <si>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</si>
  <si>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</si>
  <si>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</si>
  <si>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</si>
  <si>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</si>
  <si>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</si>
  <si>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</si>
  <si>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</si>
  <si>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</si>
  <si>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</si>
  <si>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</si>
  <si>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</si>
  <si>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</si>
  <si>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</si>
  <si>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</si>
  <si>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</si>
  <si>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</si>
  <si>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</si>
  <si>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</si>
  <si>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</si>
  <si>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</si>
  <si>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</si>
  <si>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</si>
  <si>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</si>
  <si>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</si>
  <si>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</si>
  <si>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</si>
  <si>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</si>
  <si>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</si>
  <si>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</si>
  <si>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</si>
  <si>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</si>
  <si>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</si>
  <si>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</si>
  <si>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</si>
  <si>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</si>
  <si>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</si>
  <si>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</si>
  <si>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</si>
  <si>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</si>
  <si>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</si>
  <si>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</si>
  <si>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</si>
  <si>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</si>
  <si>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</si>
  <si>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</si>
  <si>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</si>
  <si>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</si>
  <si>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</si>
  <si>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</si>
  <si>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</si>
  <si>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</si>
  <si>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</si>
  <si>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</si>
  <si>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</si>
  <si>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</si>
  <si>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</si>
  <si>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</si>
  <si>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</si>
  <si>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</si>
  <si>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</si>
  <si>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</si>
  <si>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</si>
  <si>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</si>
  <si>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</si>
  <si>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</si>
  <si>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</si>
  <si>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</si>
  <si>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</si>
  <si>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</si>
  <si>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</si>
  <si>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</si>
  <si>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</si>
  <si>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</si>
  <si>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</si>
  <si>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</si>
  <si>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</si>
  <si>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</si>
  <si>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</si>
  <si>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</si>
  <si>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</si>
  <si>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</si>
  <si>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</si>
  <si>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</si>
  <si>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</si>
  <si>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</si>
  <si>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</si>
  <si>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</si>
  <si>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</si>
  <si>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</si>
  <si>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</si>
  <si>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</si>
  <si>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</si>
  <si>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</si>
  <si>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</si>
  <si>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</si>
  <si>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</si>
  <si>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</si>
  <si>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</si>
  <si>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</si>
  <si>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</si>
  <si>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</si>
  <si>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</si>
  <si>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</si>
  <si>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</si>
  <si>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</si>
  <si>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</si>
  <si>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</si>
  <si>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</si>
  <si>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</si>
  <si>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</si>
  <si>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</si>
  <si>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</si>
  <si>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</si>
  <si>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</si>
  <si>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</si>
  <si>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</si>
  <si>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</si>
  <si>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</si>
  <si>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</si>
  <si>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</si>
  <si>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</si>
  <si>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</si>
  <si>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</si>
  <si>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</si>
  <si>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</si>
  <si>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</si>
  <si>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</si>
  <si>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</si>
  <si>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</si>
  <si>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</si>
  <si>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</si>
  <si>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</si>
  <si>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</si>
  <si>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</si>
  <si>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</si>
  <si>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</si>
  <si>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</si>
  <si>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</si>
  <si>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</si>
  <si>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</si>
  <si>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</si>
  <si>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</si>
  <si>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</si>
  <si>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</si>
  <si>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</si>
  <si>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</si>
  <si>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</si>
  <si>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</si>
  <si>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</si>
  <si>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</si>
  <si>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</si>
  <si>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</si>
  <si>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</si>
  <si>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</si>
  <si>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</si>
  <si>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</si>
  <si>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</si>
  <si>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</si>
  <si>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</si>
  <si>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</si>
  <si>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</si>
  <si>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</si>
  <si>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</si>
  <si>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</si>
  <si>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</si>
  <si>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</si>
  <si>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</si>
  <si>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</si>
  <si>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</si>
  <si>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</si>
  <si>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</si>
  <si>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</si>
  <si>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</si>
  <si>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</si>
  <si>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</si>
  <si>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</si>
  <si>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</si>
  <si>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</si>
  <si>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</si>
  <si>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</si>
  <si>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</si>
  <si>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</si>
  <si>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</si>
  <si>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</si>
  <si>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</si>
  <si>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</si>
  <si>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</si>
  <si>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</si>
  <si>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</si>
  <si>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</si>
  <si>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</si>
  <si>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</si>
  <si>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</si>
  <si>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</si>
  <si>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</si>
  <si>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</si>
  <si>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</si>
  <si>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</si>
  <si>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</si>
  <si>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</si>
  <si>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</si>
  <si>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</si>
  <si>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</si>
  <si>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</si>
  <si>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</si>
  <si>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</si>
  <si>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</si>
  <si>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</si>
  <si>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</si>
  <si>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</si>
  <si>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</si>
  <si>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</si>
  <si>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</si>
  <si>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</si>
  <si>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</si>
  <si>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</si>
  <si>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</si>
  <si>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</si>
  <si>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</si>
  <si>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</si>
  <si>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</si>
  <si>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</si>
  <si>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</si>
  <si>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</si>
  <si>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</si>
  <si>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</si>
  <si>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</si>
  <si>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</si>
  <si>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</si>
  <si>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</si>
  <si>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</si>
  <si>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</si>
  <si>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</si>
  <si>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</si>
  <si>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</si>
  <si>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</si>
  <si>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</si>
  <si>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</si>
  <si>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</si>
  <si>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</si>
  <si>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</si>
  <si>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</si>
  <si>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</si>
  <si>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</si>
  <si>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</si>
  <si>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</si>
  <si>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</si>
  <si>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</si>
  <si>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</si>
  <si>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</si>
  <si>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</si>
  <si>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</si>
  <si>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</si>
  <si>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</si>
  <si>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</si>
  <si>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</si>
  <si>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</si>
  <si>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</si>
  <si>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</si>
  <si>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</si>
  <si>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</si>
  <si>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</si>
  <si>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</si>
  <si>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</si>
  <si>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</si>
  <si>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</si>
  <si>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</si>
  <si>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</si>
  <si>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</si>
  <si>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</si>
  <si>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</si>
  <si>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</si>
  <si>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</si>
  <si>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</si>
  <si>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</si>
  <si>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</si>
  <si>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</si>
  <si>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</si>
  <si>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</si>
  <si>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</si>
  <si>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</si>
  <si>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</si>
  <si>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</si>
  <si>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</si>
  <si>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</si>
  <si>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</si>
  <si>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</si>
  <si>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</si>
  <si>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</si>
  <si>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</si>
  <si>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</si>
  <si>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</si>
  <si>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</si>
  <si>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</si>
  <si>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</si>
  <si>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</si>
  <si>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</si>
  <si>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</si>
  <si>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</si>
  <si>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</si>
  <si>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</si>
  <si>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</si>
  <si>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</si>
  <si>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</si>
  <si>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</si>
  <si>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</si>
  <si>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</si>
  <si>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</si>
  <si>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</si>
  <si>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</si>
  <si>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</si>
  <si>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</si>
  <si>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</si>
  <si>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</si>
  <si>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</si>
  <si>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</si>
  <si>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</si>
  <si>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</si>
  <si>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</si>
  <si>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</si>
  <si>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</si>
  <si>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</si>
  <si>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</si>
  <si>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</si>
  <si>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</si>
  <si>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</si>
  <si>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</si>
  <si>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</si>
  <si>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</si>
  <si>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</si>
  <si>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</si>
  <si>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</si>
  <si>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</si>
  <si>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</si>
  <si>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</si>
  <si>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</si>
  <si>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</si>
  <si>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</si>
  <si>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</si>
  <si>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</si>
  <si>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</si>
  <si>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</si>
  <si>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</si>
  <si>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</si>
  <si>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</si>
  <si>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</si>
  <si>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</si>
  <si>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</si>
  <si>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</si>
  <si>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</si>
  <si>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</si>
  <si>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</si>
  <si>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</si>
  <si>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</si>
  <si>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</si>
  <si>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</si>
  <si>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</si>
  <si>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</si>
  <si>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</si>
  <si>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</si>
  <si>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</si>
  <si>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</si>
  <si>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</si>
  <si>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</si>
  <si>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</si>
  <si>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</si>
  <si>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</si>
  <si>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</si>
  <si>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</si>
  <si>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</si>
  <si>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</si>
  <si>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</si>
  <si>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</si>
  <si>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</si>
  <si>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</si>
  <si>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</si>
  <si>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</si>
  <si>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</si>
  <si>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</si>
  <si>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</si>
  <si>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</si>
  <si>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</si>
  <si>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</si>
  <si>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</si>
  <si>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</si>
  <si>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</si>
  <si>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</si>
  <si>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</si>
  <si>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</si>
  <si>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</si>
  <si>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</si>
  <si>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</si>
  <si>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</si>
  <si>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</si>
  <si>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</si>
  <si>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</si>
  <si>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</si>
  <si>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</si>
  <si>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</si>
  <si>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</si>
  <si>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</si>
  <si>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</si>
  <si>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</si>
  <si>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</si>
  <si>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</si>
  <si>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</si>
  <si>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</si>
  <si>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</si>
  <si>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</si>
  <si>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</si>
  <si>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</si>
  <si>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</si>
  <si>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</si>
  <si>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</si>
  <si>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</si>
  <si>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</si>
  <si>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</si>
  <si>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</si>
  <si>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</si>
  <si>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</si>
  <si>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</si>
  <si>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</si>
  <si>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</si>
  <si>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</si>
  <si>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</si>
  <si>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</si>
  <si>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</si>
  <si>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</si>
  <si>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</si>
  <si>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</si>
  <si>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</si>
  <si>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</si>
  <si>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</si>
  <si>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</si>
  <si>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</si>
  <si>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</si>
  <si>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</si>
  <si>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</si>
  <si>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</si>
  <si>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</si>
  <si>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</si>
  <si>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</si>
  <si>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</si>
  <si>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</si>
  <si>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</si>
  <si>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</si>
  <si>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</si>
  <si>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</si>
  <si>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</si>
  <si>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</si>
  <si>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</si>
  <si>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</si>
  <si>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</si>
  <si>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</si>
  <si>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</si>
  <si>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</si>
  <si>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</si>
  <si>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</si>
  <si>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</si>
  <si>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</si>
  <si>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</si>
  <si>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</si>
  <si>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</si>
  <si>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</si>
  <si>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</si>
  <si>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</si>
  <si>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</si>
  <si>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</si>
  <si>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</si>
  <si>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</si>
  <si>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</si>
  <si>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</si>
  <si>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</si>
  <si>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</si>
  <si>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</si>
  <si>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</si>
  <si>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</si>
  <si>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</si>
  <si>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</si>
  <si>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</si>
  <si>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</si>
  <si>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</si>
  <si>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</si>
  <si>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</si>
  <si>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</si>
  <si>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</si>
  <si>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</si>
  <si>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</si>
  <si>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</si>
  <si>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</si>
  <si>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</si>
  <si>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</si>
  <si>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</si>
  <si>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</si>
  <si>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</si>
  <si>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</si>
  <si>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</si>
  <si>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</si>
  <si>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</si>
  <si>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</si>
  <si>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</si>
  <si>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</si>
  <si>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</si>
  <si>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</si>
  <si>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</si>
  <si>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</si>
  <si>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</si>
  <si>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</si>
  <si>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</si>
  <si>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</si>
  <si>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</si>
  <si>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</si>
  <si>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</si>
  <si>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</si>
  <si>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</si>
  <si>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</si>
  <si>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</si>
  <si>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</si>
  <si>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</si>
  <si>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</si>
  <si>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</si>
  <si>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</si>
  <si>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</si>
  <si>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</si>
  <si>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</si>
  <si>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</si>
  <si>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</si>
  <si>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</si>
  <si>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</si>
  <si>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</si>
  <si>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</si>
  <si>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</si>
  <si>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</si>
  <si>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</si>
  <si>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</si>
  <si>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</si>
  <si>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</si>
  <si>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</si>
  <si>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</si>
  <si>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</si>
  <si>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</si>
  <si>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</si>
  <si>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</si>
  <si>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</si>
  <si>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</si>
  <si>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</si>
  <si>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</si>
  <si>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</si>
  <si>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</si>
  <si>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</si>
  <si>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</si>
  <si>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</si>
  <si>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</si>
  <si>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</si>
  <si>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</si>
  <si>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</si>
  <si>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</si>
  <si>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</si>
  <si>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</si>
  <si>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</si>
  <si>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</si>
  <si>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</si>
  <si>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</si>
  <si>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</si>
  <si>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</si>
  <si>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</si>
  <si>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</si>
  <si>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</si>
  <si>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</si>
  <si>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</si>
  <si>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</si>
  <si>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</si>
  <si>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</si>
  <si>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</si>
  <si>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</si>
  <si>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</si>
  <si>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</si>
  <si>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</si>
  <si>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</si>
  <si>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</si>
  <si>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</si>
  <si>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</si>
  <si>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</si>
  <si>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</si>
  <si>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</si>
  <si>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</si>
  <si>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</si>
  <si>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</si>
  <si>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</si>
  <si>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</si>
  <si>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</si>
  <si>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</si>
  <si>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</si>
  <si>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</si>
  <si>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</si>
  <si>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</si>
  <si>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</si>
  <si>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</si>
  <si>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</si>
  <si>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</si>
  <si>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</si>
  <si>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</si>
  <si>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</si>
  <si>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</si>
  <si>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</si>
  <si>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</si>
  <si>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</si>
  <si>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</si>
  <si>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</si>
  <si>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</si>
  <si>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</si>
  <si>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</si>
  <si>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</si>
  <si>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</si>
  <si>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</si>
  <si>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</si>
  <si>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</si>
  <si>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</si>
  <si>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</si>
  <si>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</si>
  <si>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</si>
  <si>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</si>
  <si>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</si>
  <si>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</si>
  <si>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</si>
  <si>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</si>
  <si>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</si>
  <si>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</si>
  <si>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</si>
  <si>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</si>
  <si>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</si>
  <si>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</si>
  <si>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</si>
  <si>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</si>
  <si>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</si>
  <si>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</si>
  <si>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</si>
  <si>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</si>
  <si>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</si>
  <si>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</si>
  <si>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</si>
  <si>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</si>
  <si>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</si>
  <si>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</si>
  <si>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</si>
  <si>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</si>
  <si>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</si>
  <si>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</si>
  <si>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</si>
  <si>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</si>
  <si>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</si>
  <si>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</si>
  <si>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</si>
  <si>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</si>
  <si>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</si>
  <si>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</si>
  <si>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</si>
  <si>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</si>
  <si>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</si>
  <si>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</si>
  <si>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</si>
  <si>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</si>
  <si>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</si>
  <si>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</si>
  <si>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</si>
  <si>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</si>
  <si>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</si>
  <si>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</si>
  <si>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</si>
  <si>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</si>
  <si>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</si>
  <si>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</si>
  <si>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</si>
  <si>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</si>
  <si>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</si>
  <si>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</si>
  <si>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</si>
  <si>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</si>
  <si>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</si>
  <si>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</si>
  <si>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</si>
  <si>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</si>
  <si>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</si>
  <si>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</si>
  <si>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</si>
  <si>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</si>
  <si>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</si>
  <si>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</si>
  <si>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</si>
  <si>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</si>
  <si>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</si>
  <si>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</si>
  <si>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</si>
  <si>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</si>
  <si>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</si>
  <si>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</si>
  <si>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</si>
  <si>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</si>
  <si>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</si>
  <si>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</si>
  <si>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</si>
  <si>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</si>
  <si>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</si>
  <si>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</si>
  <si>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</si>
  <si>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</si>
  <si>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</si>
  <si>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</si>
  <si>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</si>
  <si>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</si>
  <si>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</si>
  <si>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</si>
  <si>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</si>
  <si>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</si>
  <si>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</si>
  <si>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</si>
  <si>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</si>
  <si>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</si>
  <si>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</si>
  <si>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</si>
  <si>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</si>
  <si>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</si>
  <si>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</si>
  <si>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</si>
  <si>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</si>
  <si>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</si>
  <si>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</si>
  <si>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</si>
  <si>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</si>
  <si>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</si>
  <si>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</si>
  <si>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</si>
  <si>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</si>
  <si>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</si>
  <si>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</si>
  <si>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</si>
  <si>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</si>
  <si>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</si>
  <si>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</si>
  <si>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</si>
  <si>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</si>
  <si>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</si>
  <si>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</si>
  <si>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</si>
  <si>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</si>
  <si>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</si>
  <si>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</si>
  <si>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</si>
  <si>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</si>
  <si>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</si>
  <si>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</si>
  <si>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</si>
  <si>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</si>
  <si>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</si>
  <si>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</si>
  <si>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</si>
  <si>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</si>
  <si>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</si>
  <si>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</si>
  <si>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</si>
  <si>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</si>
  <si>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</si>
  <si>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</si>
  <si>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</si>
  <si>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</si>
  <si>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</si>
  <si>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</si>
  <si>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</si>
  <si>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</si>
  <si>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</si>
  <si>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</si>
  <si>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</si>
  <si>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</si>
  <si>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</si>
  <si>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</si>
  <si>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</si>
  <si>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</si>
  <si>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</si>
  <si>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</si>
  <si>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</si>
  <si>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</si>
  <si>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</si>
  <si>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</si>
  <si>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</si>
  <si>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</si>
  <si>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</si>
  <si>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</si>
  <si>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</si>
  <si>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</si>
  <si>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</si>
  <si>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</si>
  <si>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</si>
  <si>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</si>
  <si>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</si>
  <si>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</si>
  <si>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</si>
  <si>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</si>
  <si>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</si>
  <si>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</si>
  <si>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</si>
  <si>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</si>
  <si>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</si>
  <si>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</si>
  <si>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</si>
  <si>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</si>
  <si>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</si>
  <si>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</si>
  <si>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</si>
  <si>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</si>
  <si>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</si>
  <si>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</si>
  <si>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</si>
  <si>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</si>
  <si>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</si>
  <si>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</si>
  <si>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</si>
  <si>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</si>
  <si>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</si>
  <si>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</si>
  <si>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</si>
  <si>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</si>
  <si>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</si>
  <si>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</si>
  <si>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</si>
  <si>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</si>
  <si>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</si>
  <si>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</si>
  <si>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</si>
  <si>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</si>
  <si>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</si>
  <si>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</si>
  <si>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</si>
  <si>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</si>
  <si>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</si>
  <si>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</si>
  <si>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</si>
  <si>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</si>
  <si>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</si>
  <si>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</si>
  <si>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</si>
  <si>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</si>
  <si>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</si>
  <si>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</si>
  <si>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</si>
  <si>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</si>
  <si>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</si>
  <si>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</si>
  <si>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</si>
  <si>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</si>
  <si>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</si>
  <si>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</si>
  <si>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</si>
  <si>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</si>
  <si>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</si>
  <si>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</si>
  <si>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</si>
  <si>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</si>
  <si>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</si>
  <si>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</si>
  <si>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</si>
  <si>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</si>
  <si>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</si>
  <si>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</si>
  <si>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</si>
  <si>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</si>
  <si>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</si>
  <si>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</si>
  <si>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</si>
  <si>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</si>
  <si>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</si>
  <si>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</si>
  <si>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</si>
  <si>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</si>
  <si>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</si>
  <si>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</si>
  <si>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</si>
  <si>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</si>
  <si>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</si>
  <si>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</si>
  <si>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</si>
  <si>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</si>
  <si>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</si>
  <si>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</si>
  <si>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</si>
  <si>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</si>
  <si>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</si>
  <si>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</si>
  <si>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</si>
  <si>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</si>
  <si>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</si>
  <si>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</si>
  <si>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</si>
  <si>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</si>
  <si>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</si>
  <si>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</si>
  <si>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</si>
  <si>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</si>
  <si>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</si>
  <si>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</si>
  <si>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</si>
  <si>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</si>
  <si>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</si>
  <si>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</si>
  <si>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</si>
  <si>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</si>
  <si>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</si>
  <si>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</si>
  <si>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</si>
  <si>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</si>
  <si>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</si>
  <si>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</si>
  <si>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</si>
  <si>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</si>
  <si>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</si>
  <si>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</si>
  <si>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</si>
  <si>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</si>
  <si>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</si>
  <si>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</si>
  <si>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</si>
  <si>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</si>
  <si>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</si>
  <si>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</si>
  <si>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</si>
  <si>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</si>
  <si>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</si>
  <si>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</si>
  <si>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</si>
  <si>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</si>
  <si>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</si>
  <si>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</si>
  <si>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</si>
  <si>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</si>
  <si>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</si>
  <si>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</si>
  <si>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</si>
  <si>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</si>
  <si>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</si>
  <si>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</si>
  <si>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</si>
  <si>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</si>
  <si>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</si>
  <si>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</si>
  <si>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</si>
  <si>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</si>
  <si>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</si>
  <si>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</si>
  <si>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</si>
  <si>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</si>
  <si>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</si>
  <si>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</si>
  <si>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</si>
  <si>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</si>
  <si>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</si>
  <si>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</si>
  <si>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</si>
  <si>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</si>
  <si>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</si>
  <si>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</si>
  <si>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</si>
  <si>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</si>
  <si>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</si>
  <si>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</si>
  <si>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</si>
  <si>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</si>
  <si>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</si>
  <si>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</si>
  <si>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</si>
  <si>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</si>
  <si>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</si>
  <si>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</si>
  <si>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</si>
  <si>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</si>
  <si>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</si>
  <si>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</si>
  <si>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</si>
  <si>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</si>
  <si>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</si>
  <si>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</si>
  <si>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</si>
  <si>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</si>
  <si>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</si>
  <si>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</si>
  <si>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</si>
  <si>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</si>
  <si>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</si>
  <si>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</si>
  <si>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</si>
  <si>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</si>
  <si>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</si>
  <si>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</si>
  <si>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</si>
  <si>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</si>
  <si>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</si>
  <si>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</si>
  <si>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</si>
  <si>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</si>
  <si>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</si>
  <si>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</si>
  <si>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</si>
  <si>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</si>
  <si>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</si>
  <si>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</si>
  <si>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</si>
  <si>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</si>
  <si>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</si>
  <si>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</si>
  <si>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</si>
  <si>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</si>
  <si>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</si>
  <si>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</si>
  <si>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</si>
  <si>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</si>
  <si>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</si>
  <si>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</si>
  <si>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</si>
  <si>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</si>
  <si>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</si>
  <si>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</si>
  <si>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</si>
  <si>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</si>
  <si>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</si>
  <si>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</si>
  <si>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</si>
  <si>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</si>
  <si>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</si>
  <si>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</si>
  <si>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</si>
  <si>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</si>
  <si>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</si>
  <si>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</si>
  <si>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</si>
  <si>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</si>
  <si>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</si>
  <si>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</si>
  <si>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</si>
  <si>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</si>
  <si>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</si>
  <si>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</si>
  <si>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</si>
  <si>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</si>
  <si>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</si>
  <si>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</si>
  <si>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</si>
  <si>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</si>
  <si>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</si>
  <si>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</si>
  <si>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</si>
  <si>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</si>
  <si>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</si>
  <si>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</si>
  <si>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</si>
  <si>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</si>
  <si>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</si>
  <si>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</si>
  <si>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</si>
  <si>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</si>
  <si>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</si>
  <si>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</si>
  <si>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</si>
  <si>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</si>
  <si>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</si>
  <si>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</si>
  <si>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</si>
  <si>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</si>
  <si>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</si>
  <si>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</si>
  <si>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</si>
  <si>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</si>
  <si>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</si>
  <si>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</si>
  <si>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</si>
  <si>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</si>
  <si>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</si>
  <si>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</si>
  <si>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</si>
  <si>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</si>
  <si>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</si>
  <si>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</si>
  <si>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</si>
  <si>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</si>
  <si>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</si>
  <si>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</si>
  <si>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</si>
  <si>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</si>
  <si>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</si>
  <si>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</si>
  <si>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</si>
  <si>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</si>
  <si>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</si>
  <si>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</si>
  <si>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</si>
  <si>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</si>
  <si>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</si>
  <si>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</si>
  <si>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</si>
  <si>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</si>
  <si>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</si>
  <si>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</si>
  <si>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</si>
  <si>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</si>
  <si>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</si>
  <si>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</si>
  <si>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</si>
  <si>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</si>
  <si>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</si>
  <si>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</si>
  <si>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</si>
  <si>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</si>
  <si>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</si>
  <si>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</si>
  <si>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</si>
  <si>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</si>
  <si>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</si>
  <si>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</si>
  <si>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</si>
  <si>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</si>
  <si>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</si>
  <si>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</si>
  <si>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</si>
  <si>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</si>
  <si>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</si>
  <si>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</si>
  <si>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</si>
  <si>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</si>
  <si>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</si>
  <si>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</si>
  <si>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</si>
  <si>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</si>
  <si>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</si>
  <si>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</si>
  <si>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</si>
  <si>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</si>
  <si>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</si>
  <si>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</si>
  <si>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</si>
  <si>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</si>
  <si>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</si>
  <si>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</si>
  <si>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</si>
  <si>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</si>
  <si>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</si>
  <si>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</si>
  <si>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</si>
  <si>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</si>
  <si>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</si>
  <si>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</si>
  <si>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</si>
  <si>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</si>
  <si>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</si>
  <si>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</si>
  <si>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</si>
  <si>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</si>
  <si>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</si>
  <si>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</si>
  <si>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</si>
  <si>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</si>
  <si>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</si>
  <si>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</si>
  <si>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</si>
  <si>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</si>
  <si>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</si>
  <si>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</si>
  <si>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</si>
  <si>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</si>
  <si>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</si>
  <si>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</si>
  <si>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</si>
  <si>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</si>
  <si>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</si>
  <si>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</si>
  <si>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</si>
  <si>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</si>
  <si>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</si>
  <si>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</si>
  <si>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</si>
  <si>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</si>
  <si>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</si>
  <si>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</si>
  <si>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</si>
  <si>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</si>
  <si>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</si>
  <si>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</si>
  <si>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</si>
  <si>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</si>
  <si>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</si>
  <si>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</si>
  <si>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</si>
  <si>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</si>
  <si>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</si>
  <si>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</si>
  <si>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</si>
  <si>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</si>
  <si>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</si>
  <si>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</si>
  <si>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</si>
  <si>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</si>
  <si>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</si>
  <si>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</si>
  <si>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</si>
  <si>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</si>
  <si>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</si>
  <si>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</si>
  <si>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</si>
  <si>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</si>
  <si>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</si>
  <si>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</si>
  <si>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</si>
  <si>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</si>
  <si>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</si>
  <si>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</si>
  <si>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</si>
  <si>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</si>
  <si>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</si>
  <si>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</si>
  <si>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</si>
  <si>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</si>
  <si>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</si>
  <si>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</si>
  <si>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</si>
  <si>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</si>
  <si>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</si>
  <si>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</si>
  <si>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</si>
  <si>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</si>
  <si>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</si>
  <si>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</si>
  <si>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</si>
  <si>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</si>
  <si>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</si>
  <si>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</si>
  <si>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</si>
  <si>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</si>
  <si>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</si>
  <si>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</si>
  <si>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</si>
  <si>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</si>
  <si>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</si>
  <si>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</si>
  <si>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</si>
  <si>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</si>
  <si>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</si>
  <si>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</si>
  <si>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</si>
  <si>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</si>
  <si>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</si>
  <si>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</si>
  <si>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</si>
  <si>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</si>
  <si>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</si>
  <si>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</si>
  <si>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</si>
  <si>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</si>
  <si>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</si>
  <si>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</si>
  <si>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</si>
  <si>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</si>
  <si>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</si>
  <si>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</si>
  <si>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</si>
  <si>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</si>
  <si>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</si>
  <si>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</si>
  <si>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</si>
  <si>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</si>
  <si>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</si>
  <si>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</si>
  <si>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</si>
  <si>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</si>
  <si>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</si>
  <si>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</si>
  <si>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</si>
  <si>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</si>
  <si>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</si>
  <si>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</si>
  <si>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</si>
  <si>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</si>
  <si>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</si>
  <si>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</si>
  <si>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</si>
  <si>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</si>
  <si>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</si>
  <si>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</si>
  <si>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</si>
  <si>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</si>
  <si>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</si>
  <si>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</si>
  <si>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</si>
  <si>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</si>
  <si>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</si>
  <si>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</si>
  <si>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</si>
  <si>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</si>
  <si>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</si>
  <si>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</si>
  <si>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</si>
  <si>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</si>
  <si>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</si>
  <si>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</si>
  <si>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</si>
  <si>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</si>
  <si>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</si>
  <si>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</si>
  <si>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</si>
  <si>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</si>
  <si>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</si>
  <si>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</si>
  <si>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</si>
  <si>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</si>
  <si>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</si>
  <si>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</si>
  <si>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</si>
  <si>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</si>
  <si>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</si>
  <si>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</si>
  <si>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</si>
  <si>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</si>
  <si>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</si>
  <si>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</si>
  <si>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</si>
  <si>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</si>
  <si>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</si>
  <si>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</si>
  <si>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</si>
  <si>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</si>
  <si>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</si>
  <si>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</si>
  <si>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</si>
  <si>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</si>
  <si>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</si>
  <si>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</si>
  <si>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</si>
  <si>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</si>
  <si>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</si>
  <si>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</si>
  <si>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</si>
  <si>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</si>
  <si>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</si>
  <si>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</si>
  <si>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</si>
  <si>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</si>
  <si>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</si>
  <si>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</si>
  <si>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</si>
  <si>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</si>
  <si>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</si>
  <si>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</si>
  <si>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</si>
  <si>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</si>
  <si>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</si>
  <si>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</si>
  <si>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</si>
  <si>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</si>
  <si>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</si>
  <si>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</si>
  <si>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</si>
  <si>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</si>
  <si>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</si>
  <si>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</si>
  <si>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</si>
  <si>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</si>
  <si>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</si>
  <si>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</si>
  <si>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</si>
  <si>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</si>
  <si>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</si>
  <si>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</si>
  <si>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</si>
  <si>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</si>
  <si>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</si>
  <si>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</si>
  <si>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</si>
  <si>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</si>
  <si>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</si>
  <si>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</si>
  <si>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</si>
  <si>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</si>
  <si>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</si>
  <si>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</si>
  <si>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</si>
  <si>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</si>
  <si>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</si>
  <si>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</si>
  <si>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</si>
  <si>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</si>
  <si>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</si>
  <si>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</si>
  <si>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</si>
  <si>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</si>
  <si>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</si>
  <si>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</si>
  <si>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</si>
  <si>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</si>
  <si>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</si>
  <si>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</si>
  <si>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</si>
  <si>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</si>
  <si>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</si>
  <si>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</si>
  <si>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</si>
  <si>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</si>
  <si>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</si>
  <si>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</si>
  <si>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</si>
  <si>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</si>
  <si>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</si>
  <si>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</si>
  <si>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</si>
  <si>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</si>
  <si>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</si>
  <si>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</si>
  <si>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</si>
  <si>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</si>
  <si>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</si>
  <si>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</si>
  <si>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</si>
  <si>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</si>
  <si>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</si>
  <si>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</si>
  <si>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</si>
  <si>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</si>
  <si>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</si>
  <si>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</si>
  <si>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</si>
  <si>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</si>
  <si>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</si>
  <si>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</si>
  <si>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</si>
  <si>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</si>
  <si>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</si>
  <si>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</si>
  <si>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</si>
  <si>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</si>
  <si>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</si>
  <si>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</si>
  <si>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</si>
  <si>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</si>
  <si>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</si>
  <si>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</si>
  <si>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</si>
  <si>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</si>
  <si>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</si>
  <si>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</si>
  <si>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</si>
  <si>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</si>
  <si>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</si>
  <si>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</si>
  <si>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</si>
  <si>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</si>
  <si>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</si>
  <si>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</si>
  <si>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</si>
  <si>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</si>
  <si>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</si>
  <si>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</si>
  <si>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</si>
  <si>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</si>
  <si>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</si>
  <si>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</si>
  <si>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</si>
  <si>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</si>
  <si>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</si>
  <si>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</si>
  <si>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</si>
  <si>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</si>
  <si>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</si>
  <si>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</si>
  <si>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</si>
  <si>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</si>
  <si>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</si>
  <si>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</si>
  <si>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</si>
  <si>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</si>
  <si>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</si>
  <si>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</si>
  <si>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</si>
  <si>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</si>
  <si>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</si>
  <si>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</si>
  <si>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</si>
  <si>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</si>
  <si>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</si>
  <si>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</si>
  <si>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</si>
  <si>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</si>
  <si>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</si>
  <si>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</si>
  <si>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</si>
  <si>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</si>
  <si>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</si>
  <si>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</si>
  <si>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</si>
  <si>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</si>
  <si>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</si>
  <si>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</si>
  <si>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</si>
  <si>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</si>
  <si>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</si>
  <si>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</si>
  <si>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</si>
  <si>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</si>
  <si>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</si>
  <si>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</si>
  <si>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</si>
  <si>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</si>
  <si>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</si>
  <si>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</si>
  <si>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</si>
  <si>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</si>
  <si>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</si>
  <si>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</si>
  <si>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</si>
  <si>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</si>
  <si>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</si>
  <si>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</si>
  <si>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</si>
  <si>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</si>
  <si>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</si>
  <si>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</si>
  <si>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</si>
  <si>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</si>
  <si>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</si>
  <si>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</si>
  <si>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</si>
  <si>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</si>
  <si>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</si>
  <si>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</si>
  <si>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</si>
  <si>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</si>
  <si>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</si>
  <si>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</si>
  <si>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</si>
  <si>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</si>
  <si>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</si>
  <si>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</si>
  <si>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</si>
  <si>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</si>
  <si>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</si>
  <si>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</si>
  <si>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</si>
  <si>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</si>
  <si>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</si>
  <si>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</si>
  <si>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</si>
  <si>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</si>
  <si>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</si>
  <si>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</si>
  <si>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</si>
  <si>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</si>
  <si>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</si>
  <si>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</si>
  <si>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</si>
  <si>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</si>
  <si>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</si>
  <si>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</si>
  <si>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</si>
  <si>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</si>
  <si>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</si>
  <si>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</si>
  <si>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</si>
  <si>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</si>
  <si>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</si>
  <si>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</si>
  <si>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</si>
  <si>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</si>
  <si>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</si>
  <si>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</si>
  <si>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</si>
  <si>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</si>
  <si>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</si>
  <si>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</si>
  <si>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</si>
  <si>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</si>
  <si>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</si>
  <si>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</si>
  <si>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</si>
  <si>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</si>
  <si>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</si>
  <si>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</si>
  <si>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</si>
  <si>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</si>
  <si>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</si>
  <si>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</si>
  <si>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</si>
  <si>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</si>
  <si>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</si>
  <si>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</si>
  <si>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</si>
  <si>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</si>
  <si>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</si>
  <si>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</si>
  <si>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</si>
  <si>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</si>
  <si>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</si>
  <si>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</si>
  <si>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</si>
  <si>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</si>
  <si>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</si>
  <si>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</si>
  <si>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</si>
  <si>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</si>
  <si>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</si>
  <si>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</si>
  <si>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</si>
  <si>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</si>
  <si>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</si>
  <si>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</si>
  <si>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</si>
  <si>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</si>
  <si>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</si>
  <si>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</si>
  <si>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</si>
  <si>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</si>
  <si>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</si>
  <si>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</si>
  <si>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</si>
  <si>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</si>
  <si>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</si>
  <si>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</si>
  <si>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</si>
  <si>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</si>
  <si>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</si>
  <si>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</si>
  <si>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</si>
  <si>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</si>
  <si>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</si>
  <si>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</si>
  <si>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</si>
  <si>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</si>
  <si>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</si>
  <si>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</si>
  <si>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</si>
  <si>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</si>
  <si>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</si>
  <si>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</si>
  <si>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</si>
  <si>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</si>
  <si>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</si>
  <si>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</si>
  <si>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</si>
  <si>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</si>
  <si>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</si>
  <si>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</si>
  <si>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</si>
  <si>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</si>
  <si>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</si>
  <si>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</si>
  <si>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</si>
  <si>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</si>
  <si>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</si>
  <si>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</si>
  <si>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</si>
  <si>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</si>
  <si>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</si>
  <si>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</si>
  <si>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</si>
  <si>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</si>
  <si>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</si>
  <si>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</si>
  <si>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</si>
  <si>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</si>
  <si>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</si>
  <si>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</si>
  <si>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</si>
  <si>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</si>
  <si>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</si>
  <si>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</si>
  <si>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</si>
  <si>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</si>
  <si>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</si>
  <si>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</si>
  <si>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</si>
  <si>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</si>
  <si>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</si>
  <si>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</si>
  <si>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</si>
  <si>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</si>
  <si>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</si>
  <si>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</si>
  <si>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</si>
  <si>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</si>
  <si>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</si>
  <si>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</si>
  <si>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</si>
  <si>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</si>
  <si>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</si>
  <si>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</si>
  <si>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</si>
  <si>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</si>
  <si>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</si>
  <si>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</si>
  <si>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</si>
  <si>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</si>
  <si>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</si>
  <si>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</si>
  <si>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</si>
  <si>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</si>
  <si>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</si>
  <si>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</si>
  <si>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</si>
  <si>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</si>
  <si>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</si>
  <si>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</si>
  <si>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</si>
  <si>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</si>
  <si>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</si>
  <si>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</si>
  <si>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</si>
  <si>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</si>
  <si>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</si>
  <si>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</si>
  <si>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</si>
  <si>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</si>
  <si>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</si>
  <si>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</si>
  <si>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</si>
  <si>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</si>
  <si>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</si>
  <si>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</si>
  <si>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</si>
  <si>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</si>
  <si>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</si>
  <si>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</si>
  <si>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</si>
  <si>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</si>
  <si>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</si>
  <si>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</si>
  <si>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</si>
  <si>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</si>
  <si>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</si>
  <si>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</si>
  <si>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</si>
  <si>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</si>
  <si>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</si>
  <si>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</si>
  <si>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</si>
  <si>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</si>
  <si>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</si>
  <si>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</si>
  <si>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</si>
  <si>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</si>
  <si>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</si>
  <si>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</si>
  <si>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</si>
  <si>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</si>
  <si>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</si>
  <si>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</si>
  <si>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</si>
  <si>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</si>
  <si>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</si>
  <si>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</si>
  <si>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</si>
  <si>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</si>
  <si>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</si>
  <si>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</si>
  <si>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</si>
  <si>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</si>
  <si>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</si>
  <si>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</si>
  <si>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</si>
  <si>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</si>
  <si>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</si>
  <si>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</si>
  <si>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</si>
  <si>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</si>
  <si>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</si>
  <si>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</si>
  <si>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</si>
  <si>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</si>
  <si>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</si>
  <si>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</si>
  <si>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</si>
  <si>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</si>
  <si>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</si>
  <si>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</si>
  <si>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</si>
  <si>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</si>
  <si>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</si>
  <si>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</si>
  <si>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</si>
  <si>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</si>
  <si>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</si>
  <si>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</si>
  <si>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</si>
  <si>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</si>
  <si>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</si>
  <si>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</si>
  <si>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</si>
  <si>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</si>
  <si>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</si>
  <si>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</si>
  <si>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</si>
  <si>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</si>
  <si>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</si>
  <si>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</si>
  <si>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</si>
  <si>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</si>
  <si>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</si>
  <si>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</si>
  <si>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</si>
  <si>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</si>
  <si>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</si>
  <si>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</si>
  <si>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</si>
  <si>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</si>
  <si>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</si>
  <si>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</si>
  <si>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</si>
  <si>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</si>
  <si>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</si>
  <si>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</si>
  <si>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</si>
  <si>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</si>
  <si>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</si>
  <si>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</si>
  <si>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</si>
  <si>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</si>
  <si>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</si>
  <si>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</si>
  <si>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</si>
  <si>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</si>
  <si>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</si>
  <si>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</si>
  <si>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</si>
  <si>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</si>
  <si>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</si>
  <si>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</si>
  <si>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</si>
  <si>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</si>
  <si>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</si>
  <si>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</si>
  <si>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</si>
  <si>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</si>
  <si>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</si>
  <si>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</si>
  <si>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</si>
  <si>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</si>
  <si>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</si>
  <si>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</si>
  <si>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</si>
  <si>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</si>
  <si>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</si>
  <si>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</si>
  <si>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</si>
  <si>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</si>
  <si>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</si>
  <si>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</si>
  <si>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</si>
  <si>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</si>
  <si>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</si>
  <si>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</si>
  <si>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</si>
  <si>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</si>
  <si>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</si>
  <si>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</si>
  <si>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</si>
  <si>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</si>
  <si>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</si>
  <si>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</si>
  <si>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</si>
  <si>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</si>
  <si>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</si>
  <si>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</si>
  <si>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</si>
  <si>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</si>
  <si>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</si>
  <si>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</si>
  <si>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</si>
  <si>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</si>
  <si>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</si>
  <si>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</si>
  <si>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</si>
  <si>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</si>
  <si>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</si>
  <si>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</si>
  <si>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</si>
  <si>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</si>
  <si>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</si>
  <si>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</si>
  <si>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</si>
  <si>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</si>
  <si>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</si>
  <si>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</si>
  <si>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</si>
  <si>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</si>
  <si>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</si>
  <si>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</si>
  <si>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</si>
  <si>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</si>
  <si>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</si>
  <si>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</si>
  <si>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</si>
  <si>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</si>
  <si>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</si>
  <si>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</si>
  <si>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</si>
  <si>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</si>
  <si>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</si>
  <si>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</si>
  <si>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</si>
  <si>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</si>
  <si>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</si>
  <si>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</si>
  <si>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</si>
  <si>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</si>
  <si>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</si>
  <si>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</si>
  <si>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</si>
  <si>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</si>
  <si>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</si>
  <si>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</si>
  <si>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</si>
  <si>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</si>
  <si>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</si>
  <si>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</si>
  <si>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</si>
  <si>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</si>
  <si>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</si>
  <si>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</si>
  <si>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</si>
  <si>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</si>
  <si>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</si>
  <si>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</si>
  <si>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</si>
  <si>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</si>
  <si>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</si>
  <si>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</si>
  <si>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</si>
  <si>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</si>
  <si>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</si>
  <si>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</si>
  <si>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</si>
  <si>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</si>
  <si>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</si>
  <si>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</si>
  <si>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</si>
  <si>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</si>
  <si>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</si>
  <si>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</si>
  <si>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</si>
  <si>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</si>
  <si>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</si>
  <si>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</si>
  <si>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</si>
  <si>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</si>
  <si>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</si>
  <si>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</si>
  <si>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</si>
  <si>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</si>
  <si>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</si>
  <si>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</si>
  <si>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</si>
  <si>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</si>
  <si>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</si>
  <si>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</si>
  <si>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</si>
  <si>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</si>
  <si>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</si>
  <si>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</si>
  <si>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</si>
  <si>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</si>
  <si>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</si>
  <si>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</si>
  <si>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</si>
  <si>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</si>
  <si>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</si>
  <si>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</si>
  <si>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</si>
  <si>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</si>
  <si>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</si>
  <si>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</si>
  <si>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</si>
  <si>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</si>
  <si>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</si>
  <si>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</si>
  <si>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</si>
  <si>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</si>
  <si>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</si>
  <si>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</si>
  <si>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</si>
  <si>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</si>
  <si>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</si>
  <si>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</si>
  <si>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</si>
  <si>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</si>
  <si>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</si>
  <si>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</si>
  <si>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</si>
  <si>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</si>
  <si>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</si>
  <si>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</si>
  <si>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</si>
  <si>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</si>
  <si>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</si>
  <si>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</si>
  <si>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</si>
  <si>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</si>
  <si>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</si>
  <si>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</si>
  <si>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</si>
  <si>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</si>
  <si>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</si>
  <si>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</si>
  <si>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</si>
  <si>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</si>
  <si>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</si>
  <si>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</si>
  <si>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</si>
  <si>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</si>
  <si>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</si>
  <si>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</si>
  <si>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</si>
  <si>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</si>
  <si>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</si>
  <si>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</si>
  <si>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</si>
  <si>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</si>
  <si>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</si>
  <si>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</si>
  <si>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</si>
  <si>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</si>
  <si>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</si>
  <si>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</si>
  <si>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</si>
  <si>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</si>
  <si>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</si>
  <si>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</si>
  <si>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</si>
  <si>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</si>
  <si>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</si>
  <si>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</si>
  <si>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</si>
  <si>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</si>
  <si>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</si>
  <si>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</si>
  <si>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</si>
  <si>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</si>
  <si>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</si>
  <si>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</si>
  <si>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</si>
  <si>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</si>
  <si>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</si>
  <si>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</si>
  <si>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</si>
  <si>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</si>
  <si>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</si>
  <si>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</si>
  <si>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</si>
  <si>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</si>
  <si>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</si>
  <si>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</si>
  <si>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</si>
  <si>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</si>
  <si>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</si>
  <si>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</si>
  <si>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</si>
  <si>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</si>
  <si>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</si>
  <si>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</si>
  <si>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</si>
  <si>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</si>
  <si>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</si>
  <si>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</si>
  <si>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</si>
  <si>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</si>
  <si>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</si>
  <si>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</si>
  <si>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</si>
  <si>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</si>
  <si>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</si>
  <si>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</si>
  <si>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</si>
  <si>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</si>
  <si>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</si>
  <si>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</si>
  <si>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</si>
  <si>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</si>
  <si>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</si>
  <si>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</si>
  <si>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</si>
  <si>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</si>
  <si>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</si>
  <si>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</si>
  <si>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</si>
  <si>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</si>
  <si>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</si>
  <si>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</si>
  <si>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</si>
  <si>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</si>
  <si>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</si>
  <si>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</si>
  <si>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</si>
  <si>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</si>
  <si>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</si>
  <si>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</si>
  <si>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</si>
  <si>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</si>
  <si>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</si>
  <si>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</si>
  <si>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</si>
  <si>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</si>
  <si>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</si>
  <si>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</si>
  <si>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</si>
  <si>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</si>
  <si>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</si>
  <si>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</si>
  <si>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</si>
  <si>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</si>
  <si>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</si>
  <si>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</si>
  <si>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</si>
  <si>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</si>
  <si>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</si>
  <si>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</si>
  <si>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</si>
  <si>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</si>
  <si>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</si>
  <si>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</si>
  <si>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</si>
  <si>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</si>
  <si>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</si>
  <si>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</si>
  <si>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</si>
  <si>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</si>
  <si>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</si>
  <si>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</si>
  <si>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</si>
  <si>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</si>
  <si>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</si>
  <si>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</si>
  <si>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</si>
  <si>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</si>
  <si>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</si>
  <si>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</si>
  <si>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</si>
  <si>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</si>
  <si>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</si>
  <si>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</si>
  <si>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</si>
  <si>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</si>
  <si>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</si>
  <si>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</si>
  <si>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</si>
  <si>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</si>
  <si>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</si>
  <si>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</si>
  <si>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</si>
  <si>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</si>
  <si>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</si>
  <si>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</si>
  <si>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</si>
  <si>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</si>
  <si>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</si>
  <si>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</si>
  <si>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</si>
  <si>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</si>
  <si>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</si>
  <si>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</si>
  <si>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</si>
  <si>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</si>
  <si>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</si>
  <si>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</si>
  <si>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</si>
  <si>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</si>
  <si>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</si>
  <si>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</si>
  <si>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</si>
  <si>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</si>
  <si>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</si>
  <si>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</si>
  <si>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</si>
  <si>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</si>
  <si>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</si>
  <si>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</si>
  <si>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</si>
  <si>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</si>
  <si>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</si>
  <si>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</si>
  <si>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</si>
  <si>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</si>
  <si>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</si>
  <si>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</si>
  <si>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</si>
  <si>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</si>
  <si>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</si>
  <si>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</si>
  <si>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</si>
  <si>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</si>
  <si>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</si>
  <si>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</si>
  <si>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</si>
  <si>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</si>
  <si>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</si>
  <si>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</si>
  <si>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</si>
  <si>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</si>
  <si>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</si>
  <si>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</si>
  <si>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</si>
  <si>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</si>
  <si>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</si>
  <si>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</si>
  <si>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</si>
  <si>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</si>
  <si>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</si>
  <si>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</si>
  <si>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</si>
  <si>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</si>
  <si>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</si>
  <si>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</si>
  <si>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</si>
  <si>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</si>
  <si>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</si>
  <si>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</si>
  <si>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</si>
  <si>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</si>
  <si>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</si>
  <si>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</si>
  <si>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</si>
  <si>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</si>
  <si>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</si>
  <si>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</si>
  <si>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</si>
  <si>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</si>
  <si>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</si>
  <si>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</si>
  <si>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</si>
  <si>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</si>
  <si>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</si>
  <si>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</si>
  <si>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</si>
  <si>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</si>
  <si>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</si>
  <si>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</si>
  <si>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</si>
  <si>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</si>
  <si>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</si>
  <si>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</si>
  <si>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</si>
  <si>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</si>
  <si>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</si>
  <si>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</si>
  <si>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</si>
  <si>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</si>
  <si>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</si>
  <si>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</si>
  <si>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</si>
  <si>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</si>
  <si>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</si>
  <si>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</si>
  <si>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</si>
  <si>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</si>
  <si>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</si>
  <si>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</si>
  <si>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</si>
  <si>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</si>
  <si>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</si>
  <si>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</si>
  <si>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</si>
  <si>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</si>
  <si>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</si>
  <si>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</si>
  <si>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</si>
  <si>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</si>
  <si>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</si>
  <si>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</si>
  <si>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</si>
  <si>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</si>
  <si>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</si>
  <si>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</si>
  <si>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</si>
  <si>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</si>
  <si>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</si>
  <si>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</si>
  <si>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</si>
  <si>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</si>
  <si>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</si>
  <si>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</si>
  <si>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</si>
  <si>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</si>
  <si>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</si>
  <si>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</si>
  <si>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</si>
  <si>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</si>
  <si>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</si>
  <si>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</si>
  <si>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</si>
  <si>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</si>
  <si>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</si>
  <si>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</si>
  <si>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</si>
  <si>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</si>
  <si>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</si>
  <si>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</si>
  <si>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</si>
  <si>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</si>
  <si>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</si>
  <si>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</si>
  <si>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</si>
  <si>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</si>
  <si>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</si>
  <si>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</si>
  <si>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</si>
  <si>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</si>
  <si>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</si>
  <si>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</si>
  <si>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</si>
  <si>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</si>
  <si>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</si>
  <si>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</si>
  <si>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</si>
  <si>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</si>
  <si>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</si>
  <si>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</si>
  <si>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</si>
  <si>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</si>
  <si>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</si>
  <si>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</si>
  <si>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</si>
  <si>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</si>
  <si>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</si>
  <si>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</si>
  <si>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</si>
  <si>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</si>
  <si>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</si>
  <si>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</si>
  <si>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</si>
  <si>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</si>
  <si>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</si>
  <si>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</si>
  <si>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</si>
  <si>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</si>
  <si>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</si>
  <si>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</si>
  <si>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</si>
  <si>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</si>
  <si>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</si>
  <si>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</si>
  <si>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</si>
  <si>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</si>
  <si>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</si>
  <si>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</si>
  <si>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</si>
  <si>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</si>
  <si>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</si>
  <si>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</si>
  <si>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</si>
  <si>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</si>
  <si>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</si>
  <si>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</si>
  <si>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</si>
  <si>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</si>
  <si>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</si>
  <si>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</si>
  <si>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</si>
  <si>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</si>
  <si>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</si>
  <si>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</si>
  <si>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</si>
  <si>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</si>
  <si>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</si>
  <si>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</si>
  <si>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</si>
  <si>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</si>
  <si>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</si>
  <si>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</si>
  <si>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</si>
  <si>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</si>
  <si>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</si>
  <si>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</si>
  <si>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</si>
  <si>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</si>
  <si>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</si>
  <si>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</si>
  <si>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</si>
  <si>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</si>
  <si>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</si>
  <si>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</si>
  <si>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</si>
  <si>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</si>
  <si>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</si>
  <si>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</si>
  <si>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</si>
  <si>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</si>
  <si>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</si>
  <si>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</si>
  <si>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</si>
  <si>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</si>
  <si>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</si>
  <si>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</si>
  <si>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</si>
  <si>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</si>
  <si>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</si>
  <si>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</si>
  <si>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</si>
  <si>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</si>
  <si>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</si>
  <si>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</si>
  <si>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</si>
  <si>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</si>
  <si>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</si>
  <si>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</si>
  <si>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</si>
  <si>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</si>
  <si>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</si>
  <si>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</si>
  <si>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</si>
  <si>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</si>
  <si>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</si>
  <si>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</si>
  <si>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</si>
  <si>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</si>
  <si>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</si>
  <si>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</si>
  <si>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</si>
  <si>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</si>
  <si>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</si>
  <si>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</si>
  <si>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</si>
  <si>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</si>
  <si>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</si>
  <si>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</si>
  <si>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</si>
  <si>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</si>
  <si>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</si>
  <si>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</si>
  <si>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</si>
  <si>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</si>
  <si>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</si>
  <si>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</si>
  <si>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</si>
  <si>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</si>
  <si>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</si>
  <si>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</si>
  <si>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</si>
  <si>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</si>
  <si>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</si>
  <si>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</si>
  <si>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</si>
  <si>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</si>
  <si>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</si>
  <si>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</si>
  <si>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</si>
  <si>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</si>
  <si>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</si>
  <si>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</si>
  <si>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</si>
  <si>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</si>
  <si>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</si>
  <si>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</si>
  <si>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</si>
  <si>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</si>
  <si>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</si>
  <si>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</si>
  <si>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</si>
  <si>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</si>
  <si>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</si>
  <si>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</si>
  <si>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</si>
  <si>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</si>
  <si>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</si>
  <si>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</si>
  <si>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</si>
  <si>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</si>
  <si>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</si>
  <si>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</si>
  <si>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</si>
  <si>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</si>
  <si>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</si>
  <si>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</si>
  <si>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</si>
  <si>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</si>
  <si>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</si>
  <si>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</si>
  <si>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</si>
  <si>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</si>
  <si>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</si>
  <si>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</si>
  <si>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</si>
  <si>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</si>
  <si>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</si>
  <si>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</si>
  <si>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</si>
  <si>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</si>
  <si>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</si>
  <si>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</si>
  <si>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</si>
  <si>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</si>
  <si>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</si>
  <si>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</si>
  <si>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</si>
  <si>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</si>
  <si>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</si>
  <si>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</si>
  <si>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</si>
  <si>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</si>
  <si>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</si>
  <si>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</si>
  <si>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</si>
  <si>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</si>
  <si>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</si>
  <si>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</si>
  <si>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</si>
  <si>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</si>
  <si>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</si>
  <si>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</si>
  <si>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</si>
  <si>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</si>
  <si>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</si>
  <si>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</si>
  <si>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</si>
  <si>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</si>
  <si>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</si>
  <si>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</si>
  <si>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</si>
  <si>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</si>
  <si>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</si>
  <si>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</si>
  <si>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</si>
  <si>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</si>
  <si>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</si>
  <si>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</si>
  <si>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</si>
  <si>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</si>
  <si>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</si>
  <si>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</si>
  <si>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</si>
  <si>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</si>
  <si>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</si>
  <si>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</si>
  <si>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</si>
  <si>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</si>
  <si>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</si>
  <si>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</si>
  <si>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</si>
  <si>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</si>
  <si>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</si>
  <si>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</si>
  <si>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</si>
  <si>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</si>
  <si>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</si>
  <si>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</si>
  <si>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</si>
  <si>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</si>
  <si>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</si>
  <si>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</si>
  <si>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</si>
  <si>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</si>
  <si>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</si>
  <si>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</si>
  <si>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</si>
  <si>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</si>
  <si>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</si>
  <si>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</si>
  <si>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</si>
  <si>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</si>
  <si>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</si>
  <si>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</si>
  <si>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</si>
  <si>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</si>
  <si>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</si>
  <si>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</si>
  <si>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</si>
  <si>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</si>
  <si>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</si>
  <si>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</si>
  <si>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</si>
  <si>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</si>
  <si>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</si>
  <si>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</si>
  <si>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</si>
  <si>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</si>
  <si>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</si>
  <si>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</si>
  <si>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</si>
  <si>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</si>
  <si>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</si>
  <si>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</si>
  <si>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</si>
  <si>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</si>
  <si>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</si>
  <si>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</si>
  <si>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</si>
  <si>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</si>
  <si>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</si>
  <si>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</si>
  <si>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</si>
  <si>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</si>
  <si>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</si>
  <si>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</si>
  <si>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</si>
  <si>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</si>
  <si>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</si>
  <si>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</si>
  <si>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</si>
  <si>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</si>
  <si>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</si>
  <si>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</si>
  <si>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</si>
  <si>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</si>
  <si>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</si>
  <si>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</si>
  <si>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</si>
  <si>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</si>
  <si>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</si>
  <si>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</si>
  <si>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</si>
  <si>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</si>
  <si>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</si>
  <si>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</si>
  <si>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</si>
  <si>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</si>
  <si>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</si>
  <si>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</si>
  <si>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</si>
  <si>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</si>
  <si>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</si>
  <si>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</si>
  <si>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</si>
  <si>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</si>
  <si>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</si>
  <si>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</si>
  <si>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</si>
  <si>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</si>
  <si>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</si>
  <si>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</si>
  <si>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</si>
  <si>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</si>
  <si>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</si>
  <si>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</si>
  <si>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</si>
  <si>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</si>
  <si>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</si>
  <si>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</si>
  <si>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</si>
  <si>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</si>
  <si>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</si>
  <si>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</si>
  <si>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</si>
  <si>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</si>
  <si>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</si>
  <si>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</si>
  <si>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</si>
  <si>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</si>
  <si>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</si>
  <si>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</si>
  <si>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</si>
  <si>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</si>
  <si>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</si>
  <si>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</si>
  <si>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</si>
  <si>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</si>
  <si>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</si>
  <si>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</si>
  <si>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</si>
  <si>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</si>
  <si>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</si>
  <si>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</si>
  <si>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</si>
  <si>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</si>
  <si>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</si>
  <si>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</si>
  <si>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</si>
  <si>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</si>
  <si>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</si>
  <si>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</si>
  <si>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</si>
  <si>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</si>
  <si>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</si>
  <si>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</si>
  <si>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</si>
  <si>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</si>
  <si>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</si>
  <si>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</si>
  <si>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</si>
  <si>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</si>
  <si>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</si>
  <si>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</si>
  <si>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</si>
  <si>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</si>
  <si>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</si>
  <si>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</si>
  <si>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</si>
  <si>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</si>
  <si>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</si>
  <si>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</si>
  <si>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</si>
  <si>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</si>
  <si>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</si>
  <si>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</si>
  <si>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</si>
  <si>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</si>
  <si>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</si>
  <si>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</si>
  <si>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</si>
  <si>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</si>
  <si>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</si>
  <si>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</si>
  <si>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</si>
  <si>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</si>
  <si>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</si>
  <si>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</si>
  <si>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</si>
  <si>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</si>
  <si>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</si>
  <si>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</si>
  <si>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</si>
  <si>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</si>
  <si>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</si>
  <si>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</si>
  <si>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</si>
  <si>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</si>
  <si>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</si>
  <si>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</si>
  <si>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</si>
  <si>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</si>
  <si>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</si>
  <si>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</si>
  <si>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</si>
  <si>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</si>
  <si>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</si>
  <si>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</si>
  <si>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</si>
  <si>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</si>
  <si>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</si>
  <si>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</si>
  <si>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</si>
  <si>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</si>
  <si>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</si>
  <si>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</si>
  <si>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</si>
  <si>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</si>
  <si>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</si>
  <si>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</si>
  <si>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</si>
  <si>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</si>
  <si>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</si>
  <si>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</si>
  <si>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</si>
  <si>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</si>
  <si>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</si>
  <si>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</si>
  <si>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</si>
  <si>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</si>
  <si>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</si>
  <si>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</si>
  <si>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</si>
  <si>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</si>
  <si>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</si>
  <si>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</si>
  <si>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</si>
  <si>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</si>
  <si>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</si>
  <si>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</si>
  <si>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</si>
  <si>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</si>
  <si>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</si>
  <si>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</si>
  <si>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</si>
  <si>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</si>
  <si>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</si>
  <si>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</si>
  <si>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</si>
  <si>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</si>
  <si>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</si>
  <si>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</si>
  <si>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</si>
  <si>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</si>
  <si>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</si>
  <si>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</si>
  <si>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</si>
  <si>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</si>
  <si>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</si>
  <si>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</si>
  <si>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</si>
  <si>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</si>
  <si>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</si>
  <si>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</si>
  <si>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</si>
  <si>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</si>
  <si>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</si>
  <si>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</si>
  <si>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</si>
  <si>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</si>
  <si>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</si>
  <si>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</si>
  <si>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</si>
  <si>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</si>
  <si>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</si>
  <si>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</si>
  <si>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</si>
  <si>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</si>
  <si>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</si>
  <si>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</si>
  <si>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</si>
  <si>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</si>
  <si>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</si>
  <si>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</si>
  <si>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</si>
  <si>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</si>
  <si>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</si>
  <si>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</si>
  <si>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</si>
  <si>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</si>
  <si>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</si>
  <si>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</si>
  <si>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</si>
  <si>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</si>
  <si>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</si>
  <si>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</si>
  <si>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</si>
  <si>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</si>
  <si>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</si>
  <si>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</si>
  <si>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</si>
  <si>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</si>
  <si>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</si>
  <si>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</si>
  <si>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</si>
  <si>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</si>
  <si>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</si>
  <si>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</si>
  <si>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</si>
  <si>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</si>
  <si>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</si>
  <si>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</si>
  <si>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</si>
  <si>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</si>
  <si>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</si>
  <si>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</si>
  <si>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</si>
  <si>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</si>
  <si>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</si>
  <si>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</si>
  <si>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</si>
  <si>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</si>
  <si>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</si>
  <si>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</si>
  <si>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</si>
  <si>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</si>
  <si>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</si>
  <si>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</si>
  <si>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</si>
  <si>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</si>
  <si>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</si>
  <si>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</si>
  <si>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</si>
  <si>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</si>
  <si>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</si>
  <si>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</si>
  <si>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</si>
  <si>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</si>
  <si>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</si>
  <si>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</si>
  <si>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</si>
  <si>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</si>
  <si>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</si>
  <si>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</si>
  <si>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</si>
  <si>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</si>
  <si>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</si>
  <si>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</si>
  <si>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</si>
  <si>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</si>
  <si>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</si>
  <si>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</si>
  <si>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</si>
  <si>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</si>
  <si>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</si>
  <si>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</si>
  <si>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</si>
  <si>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</si>
  <si>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</si>
  <si>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</si>
  <si>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</si>
  <si>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</si>
  <si>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</si>
  <si>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</si>
  <si>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</si>
  <si>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</si>
  <si>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</si>
  <si>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</si>
  <si>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</si>
  <si>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</si>
  <si>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</si>
  <si>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</si>
  <si>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</si>
  <si>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</si>
  <si>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</si>
  <si>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</si>
  <si>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</si>
  <si>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</si>
  <si>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</si>
  <si>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</si>
  <si>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</si>
  <si>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</si>
  <si>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</si>
  <si>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</si>
  <si>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</si>
  <si>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</si>
  <si>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</si>
  <si>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</si>
  <si>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</si>
  <si>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</si>
  <si>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</si>
  <si>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</si>
  <si>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</si>
  <si>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</si>
  <si>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</si>
  <si>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</si>
  <si>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</si>
  <si>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</si>
  <si>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</si>
  <si>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</si>
  <si>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</si>
  <si>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</si>
  <si>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</si>
  <si>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</si>
  <si>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</si>
  <si>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</si>
  <si>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</si>
  <si>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</si>
  <si>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</si>
  <si>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</si>
  <si>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</si>
  <si>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</si>
  <si>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</si>
  <si>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</si>
  <si>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</si>
  <si>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</si>
  <si>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</si>
  <si>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</si>
  <si>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</si>
  <si>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</si>
  <si>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</si>
  <si>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</si>
  <si>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</si>
  <si>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</si>
  <si>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</si>
  <si>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</si>
  <si>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</si>
  <si>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</si>
  <si>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</si>
  <si>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</si>
  <si>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</si>
  <si>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</si>
  <si>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</si>
  <si>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</si>
  <si>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</si>
  <si>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</si>
  <si>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</si>
  <si>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</si>
  <si>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</si>
  <si>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</si>
  <si>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</si>
  <si>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</si>
  <si>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</si>
  <si>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</si>
  <si>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</si>
  <si>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</si>
  <si>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</si>
  <si>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</si>
  <si>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</si>
  <si>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</si>
  <si>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</si>
  <si>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</si>
  <si>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</si>
  <si>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</si>
  <si>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</si>
  <si>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</si>
  <si>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</si>
  <si>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</si>
  <si>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</si>
  <si>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</si>
  <si>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</si>
  <si>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</si>
  <si>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</si>
  <si>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</si>
  <si>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</si>
  <si>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</si>
  <si>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</si>
  <si>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</si>
  <si>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</si>
  <si>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</si>
  <si>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</si>
  <si>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</si>
  <si>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</si>
  <si>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</si>
  <si>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</si>
  <si>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</si>
  <si>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</si>
  <si>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</si>
  <si>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</si>
  <si>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</si>
  <si>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</si>
  <si>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</si>
  <si>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</si>
  <si>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</si>
  <si>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</si>
  <si>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</si>
  <si>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</si>
  <si>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</si>
  <si>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</si>
  <si>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</si>
  <si>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</si>
  <si>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</si>
  <si>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</si>
  <si>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</si>
  <si>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</si>
  <si>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</si>
  <si>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</si>
  <si>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</si>
  <si>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</si>
  <si>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</si>
  <si>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</si>
  <si>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</si>
  <si>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</si>
  <si>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</si>
  <si>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</si>
  <si>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</si>
  <si>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</si>
  <si>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</si>
  <si>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</si>
  <si>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</si>
  <si>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</si>
  <si>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</si>
  <si>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</si>
  <si>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</si>
  <si>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</si>
  <si>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</si>
  <si>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</si>
  <si>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</si>
  <si>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</si>
  <si>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</si>
  <si>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</si>
  <si>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</si>
  <si>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</si>
  <si>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</si>
  <si>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</si>
  <si>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</si>
  <si>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</si>
  <si>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</si>
  <si>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</si>
  <si>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</si>
  <si>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</si>
  <si>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</si>
  <si>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</si>
  <si>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</si>
  <si>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</si>
  <si>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</si>
  <si>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</si>
  <si>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</si>
  <si>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</si>
  <si>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</si>
  <si>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</si>
  <si>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</si>
  <si>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</si>
  <si>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</si>
  <si>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</si>
  <si>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</si>
  <si>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</si>
  <si>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</si>
  <si>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</si>
  <si>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</si>
  <si>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</si>
  <si>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</si>
  <si>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</si>
  <si>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</si>
  <si>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</si>
  <si>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</si>
  <si>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</si>
  <si>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</si>
  <si>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</si>
  <si>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</si>
  <si>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</si>
  <si>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</si>
  <si>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</si>
  <si>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</si>
  <si>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</si>
  <si>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</si>
  <si>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</si>
  <si>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</si>
  <si>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</si>
  <si>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</si>
  <si>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</si>
  <si>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</si>
  <si>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</si>
  <si>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</si>
  <si>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</si>
  <si>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</si>
  <si>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</si>
  <si>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</si>
  <si>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</si>
  <si>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</si>
  <si>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</si>
  <si>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</si>
  <si>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</si>
  <si>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</si>
  <si>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</si>
  <si>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</si>
  <si>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</si>
  <si>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</si>
  <si>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</si>
  <si>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</si>
  <si>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</si>
  <si>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</si>
  <si>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</si>
  <si>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</si>
  <si>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</si>
  <si>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</si>
  <si>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</si>
  <si>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</si>
  <si>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</si>
  <si>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</si>
  <si>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</si>
  <si>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</si>
  <si>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</si>
  <si>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</si>
  <si>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</si>
  <si>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</si>
  <si>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</si>
  <si>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</si>
  <si>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</si>
  <si>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</si>
  <si>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</si>
  <si>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</si>
  <si>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</si>
  <si>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</si>
  <si>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</si>
  <si>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</si>
  <si>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</si>
  <si>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</si>
  <si>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</si>
  <si>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</si>
  <si>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</si>
  <si>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</si>
  <si>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</si>
  <si>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</si>
  <si>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</si>
  <si>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</si>
  <si>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</si>
  <si>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</si>
  <si>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</si>
  <si>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</si>
  <si>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</si>
  <si>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</si>
  <si>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</si>
  <si>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</si>
  <si>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</si>
  <si>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</si>
  <si>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</si>
  <si>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</si>
  <si>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</si>
  <si>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</si>
  <si>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</si>
  <si>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</si>
  <si>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</si>
  <si>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</si>
  <si>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</si>
  <si>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</si>
  <si>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</si>
  <si>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</si>
  <si>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</si>
  <si>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</si>
  <si>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</si>
  <si>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</si>
  <si>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</si>
  <si>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</si>
  <si>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</si>
  <si>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</si>
  <si>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</si>
  <si>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</si>
  <si>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</si>
  <si>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</si>
  <si>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</si>
  <si>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</si>
  <si>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</si>
  <si>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</si>
  <si>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</si>
  <si>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</si>
  <si>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</si>
  <si>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</si>
  <si>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</si>
  <si>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</si>
  <si>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</si>
  <si>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</si>
  <si>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</si>
  <si>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</si>
  <si>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</si>
  <si>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</si>
  <si>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</si>
  <si>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</si>
  <si>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</si>
  <si>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</si>
  <si>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</si>
  <si>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</si>
  <si>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</si>
  <si>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</si>
  <si>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</si>
  <si>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</si>
  <si>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</si>
  <si>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</si>
  <si>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</si>
  <si>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</si>
  <si>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</si>
  <si>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</si>
  <si>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</si>
  <si>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</si>
  <si>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</si>
  <si>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</si>
  <si>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</si>
  <si>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</si>
  <si>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</si>
  <si>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</si>
  <si>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</si>
  <si>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</si>
  <si>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</si>
  <si>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</si>
  <si>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</si>
  <si>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</si>
  <si>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</si>
  <si>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</si>
  <si>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</si>
  <si>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</si>
  <si>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</si>
  <si>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</si>
  <si>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</si>
  <si>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</si>
  <si>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</si>
  <si>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</si>
  <si>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</si>
  <si>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</si>
  <si>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</si>
  <si>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</si>
  <si>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</si>
  <si>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</si>
  <si>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</si>
  <si>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</si>
  <si>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</si>
  <si>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</si>
  <si>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</si>
  <si>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</si>
  <si>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</si>
  <si>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</si>
  <si>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</si>
  <si>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</si>
  <si>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</si>
  <si>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</si>
  <si>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</si>
  <si>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</si>
  <si>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</si>
  <si>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</si>
  <si>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</si>
  <si>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</si>
  <si>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</si>
  <si>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</si>
  <si>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</si>
  <si>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</si>
  <si>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</si>
  <si>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</si>
  <si>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</si>
  <si>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</si>
  <si>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</si>
  <si>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</si>
  <si>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</si>
  <si>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</si>
  <si>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</si>
  <si>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</si>
  <si>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</si>
  <si>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</si>
  <si>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</si>
  <si>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</si>
  <si>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</si>
  <si>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</si>
  <si>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</si>
  <si>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</si>
  <si>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</si>
  <si>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</si>
  <si>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</si>
  <si>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</si>
  <si>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</si>
  <si>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</si>
  <si>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</si>
  <si>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</si>
  <si>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</si>
  <si>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</si>
  <si>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</si>
  <si>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</si>
  <si>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</si>
  <si>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</si>
  <si>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</si>
  <si>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</si>
  <si>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</si>
  <si>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</si>
  <si>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</si>
  <si>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</si>
  <si>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</si>
  <si>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</si>
  <si>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</si>
  <si>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</si>
  <si>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</si>
  <si>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</si>
  <si>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</si>
  <si>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</si>
  <si>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</si>
  <si>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</si>
  <si>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</si>
  <si>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</si>
  <si>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</si>
  <si>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</si>
  <si>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</si>
  <si>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</si>
  <si>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</si>
  <si>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</si>
  <si>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</si>
  <si>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</si>
  <si>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</si>
  <si>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</si>
  <si>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</si>
  <si>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</si>
  <si>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</si>
  <si>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</si>
  <si>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</si>
  <si>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</si>
  <si>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</si>
  <si>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</si>
  <si>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</si>
  <si>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</si>
  <si>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</si>
  <si>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</si>
  <si>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</si>
  <si>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</si>
  <si>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</si>
  <si>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</si>
  <si>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</si>
  <si>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</si>
  <si>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</si>
  <si>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</si>
  <si>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</si>
  <si>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</si>
  <si>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</si>
  <si>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</si>
  <si>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</si>
  <si>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</si>
  <si>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</si>
  <si>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</si>
  <si>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</si>
  <si>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</si>
  <si>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</si>
  <si>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</si>
  <si>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</si>
  <si>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</si>
  <si>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</si>
  <si>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</si>
  <si>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</si>
  <si>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</si>
  <si>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</si>
  <si>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</si>
  <si>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</si>
  <si>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</si>
  <si>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</si>
  <si>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</si>
  <si>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</si>
  <si>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</si>
  <si>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</si>
  <si>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</si>
  <si>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</si>
  <si>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</si>
  <si>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</si>
  <si>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</si>
  <si>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</si>
  <si>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</si>
  <si>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</si>
  <si>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</si>
  <si>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</si>
  <si>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</si>
  <si>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</si>
  <si>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</si>
  <si>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</si>
  <si>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</si>
  <si>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</si>
  <si>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</si>
  <si>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</si>
  <si>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</si>
  <si>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</si>
  <si>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</si>
  <si>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</si>
  <si>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</si>
  <si>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</si>
  <si>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</si>
  <si>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</si>
  <si>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</si>
  <si>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</si>
  <si>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</si>
  <si>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</si>
  <si>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</si>
  <si>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</si>
  <si>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</si>
  <si>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</si>
  <si>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</si>
  <si>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</si>
  <si>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</si>
  <si>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</si>
  <si>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</si>
  <si>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</si>
  <si>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</si>
  <si>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</si>
  <si>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</si>
  <si>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</si>
  <si>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</si>
  <si>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</si>
  <si>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</si>
  <si>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</si>
  <si>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</si>
  <si>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</si>
  <si>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</si>
  <si>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</si>
  <si>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</si>
  <si>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</si>
  <si>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</si>
  <si>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</si>
  <si>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</si>
  <si>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</si>
  <si>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</si>
  <si>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</si>
  <si>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</si>
  <si>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</si>
  <si>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</si>
  <si>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</si>
  <si>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</si>
  <si>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</si>
  <si>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</si>
  <si>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</si>
  <si>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</si>
  <si>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</si>
  <si>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</si>
  <si>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</si>
  <si>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</si>
  <si>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</si>
  <si>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</si>
  <si>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</si>
  <si>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</si>
  <si>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</si>
  <si>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</si>
  <si>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</si>
  <si>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</si>
  <si>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</si>
  <si>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</si>
  <si>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</si>
  <si>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</si>
  <si>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</si>
  <si>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</si>
  <si>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</si>
  <si>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</si>
  <si>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</si>
  <si>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</si>
  <si>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</si>
  <si>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</si>
  <si>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</si>
  <si>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</si>
  <si>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</si>
  <si>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</si>
  <si>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</si>
  <si>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</si>
  <si>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</si>
  <si>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</si>
  <si>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</si>
  <si>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</si>
  <si>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</si>
  <si>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</si>
  <si>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</si>
  <si>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</si>
  <si>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</si>
  <si>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</si>
  <si>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</si>
  <si>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</si>
  <si>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</si>
  <si>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</si>
  <si>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</si>
  <si>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</si>
  <si>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</si>
  <si>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</si>
  <si>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</si>
  <si>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</si>
  <si>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</si>
  <si>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</si>
  <si>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</si>
  <si>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</si>
  <si>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</si>
  <si>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</si>
  <si>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</si>
  <si>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</si>
  <si>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</si>
  <si>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</si>
  <si>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</si>
  <si>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</si>
  <si>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</si>
  <si>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</si>
  <si>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</si>
  <si>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</si>
  <si>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</si>
  <si>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</si>
  <si>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</si>
  <si>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</si>
  <si>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</si>
  <si>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</si>
  <si>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</si>
  <si>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</si>
  <si>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</si>
  <si>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</si>
  <si>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</si>
  <si>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</si>
  <si>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</si>
  <si>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</si>
  <si>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</si>
  <si>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</si>
  <si>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</si>
  <si>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</si>
  <si>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</si>
  <si>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</si>
  <si>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</si>
  <si>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</si>
  <si>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</si>
  <si>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</si>
  <si>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</si>
  <si>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</si>
  <si>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</si>
  <si>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</si>
  <si>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</si>
  <si>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</si>
  <si>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</si>
  <si>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</si>
  <si>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</si>
  <si>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</si>
  <si>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</si>
  <si>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</si>
  <si>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</si>
  <si>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</si>
  <si>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</si>
  <si>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</si>
  <si>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</si>
  <si>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</si>
  <si>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</si>
  <si>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</si>
  <si>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</si>
  <si>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</si>
  <si>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</si>
  <si>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</si>
  <si>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</si>
  <si>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</si>
  <si>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</si>
  <si>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</si>
  <si>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</si>
  <si>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</si>
  <si>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</si>
  <si>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</si>
  <si>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</si>
  <si>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</si>
  <si>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</si>
  <si>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</si>
  <si>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</si>
  <si>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</si>
  <si>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</si>
  <si>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</si>
  <si>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</si>
  <si>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</si>
  <si>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</si>
  <si>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</si>
  <si>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</si>
  <si>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</si>
  <si>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</si>
  <si>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</si>
  <si>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</si>
  <si>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</si>
  <si>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</si>
  <si>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</si>
  <si>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</si>
  <si>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</si>
  <si>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</si>
  <si>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</si>
  <si>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</si>
  <si>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</si>
  <si>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</si>
  <si>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</si>
  <si>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</si>
  <si>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</si>
  <si>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</si>
  <si>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</si>
  <si>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</si>
  <si>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</si>
  <si>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</si>
  <si>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</si>
  <si>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</si>
  <si>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</si>
  <si>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</si>
  <si>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</si>
  <si>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</si>
  <si>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</si>
  <si>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</si>
  <si>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</si>
  <si>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</si>
  <si>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</si>
  <si>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</si>
  <si>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</si>
  <si>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</si>
  <si>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</si>
  <si>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</si>
  <si>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</si>
  <si>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</si>
  <si>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</si>
  <si>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</si>
  <si>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</si>
  <si>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</si>
  <si>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</si>
  <si>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</si>
  <si>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</si>
  <si>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</si>
  <si>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</si>
  <si>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</si>
  <si>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</si>
  <si>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</si>
  <si>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</si>
  <si>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</si>
  <si>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</si>
  <si>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</si>
  <si>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</si>
  <si>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</si>
  <si>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</si>
  <si>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</si>
  <si>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</si>
  <si>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</si>
  <si>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</si>
  <si>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</si>
  <si>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</si>
  <si>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</si>
  <si>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</si>
  <si>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</si>
  <si>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</si>
  <si>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</si>
  <si>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</si>
  <si>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</si>
  <si>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</si>
  <si>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</si>
  <si>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</si>
  <si>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</si>
  <si>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</si>
  <si>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</si>
  <si>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</si>
  <si>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</si>
  <si>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</si>
  <si>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</si>
  <si>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</si>
  <si>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</si>
  <si>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</si>
  <si>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</si>
  <si>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</si>
  <si>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</si>
  <si>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</si>
  <si>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</si>
  <si>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</si>
  <si>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</si>
  <si>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</si>
  <si>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</si>
  <si>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</si>
  <si>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</si>
  <si>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</si>
  <si>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</si>
  <si>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</si>
  <si>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</si>
  <si>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</si>
  <si>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</si>
  <si>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</si>
  <si>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</si>
  <si>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</si>
  <si>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</si>
  <si>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</si>
  <si>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</si>
  <si>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</si>
  <si>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</si>
  <si>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</si>
  <si>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</si>
  <si>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</si>
  <si>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</si>
  <si>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</si>
  <si>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</si>
  <si>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</si>
  <si>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</si>
  <si>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</si>
  <si>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</si>
  <si>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</si>
  <si>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</si>
  <si>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</si>
  <si>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</si>
  <si>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</si>
  <si>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</si>
  <si>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</si>
  <si>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</si>
  <si>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</si>
  <si>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</si>
  <si>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</si>
  <si>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</si>
  <si>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</si>
  <si>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</si>
  <si>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</si>
  <si>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</si>
  <si>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</si>
  <si>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</si>
  <si>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</si>
  <si>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</si>
  <si>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</si>
  <si>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</si>
  <si>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</si>
  <si>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</si>
  <si>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</si>
  <si>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</si>
  <si>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</si>
  <si>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</si>
  <si>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</si>
  <si>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</si>
  <si>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</si>
  <si>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</si>
  <si>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</si>
  <si>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</si>
  <si>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</si>
  <si>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</si>
  <si>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</si>
  <si>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</si>
  <si>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</si>
  <si>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</si>
  <si>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</si>
  <si>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</si>
  <si>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</si>
  <si>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</si>
  <si>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</si>
  <si>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</si>
  <si>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</si>
  <si>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</si>
  <si>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</si>
  <si>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</si>
  <si>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</si>
  <si>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</si>
  <si>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</si>
  <si>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</si>
  <si>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</si>
  <si>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</si>
  <si>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</si>
  <si>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</si>
  <si>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</si>
  <si>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</si>
  <si>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</si>
  <si>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</si>
  <si>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</si>
  <si>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</si>
  <si>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</si>
  <si>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</si>
  <si>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</si>
  <si>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</si>
  <si>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</si>
  <si>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</si>
  <si>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</si>
  <si>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</si>
  <si>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</si>
  <si>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</si>
  <si>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</si>
  <si>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</si>
  <si>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</si>
  <si>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</si>
  <si>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</si>
  <si>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</si>
  <si>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</si>
  <si>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</si>
  <si>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</si>
  <si>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</si>
  <si>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</si>
  <si>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</si>
  <si>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</si>
  <si>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</si>
  <si>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</si>
  <si>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</si>
  <si>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</si>
  <si>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</si>
  <si>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</si>
  <si>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</si>
  <si>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</si>
  <si>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</si>
  <si>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</si>
  <si>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</si>
  <si>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</si>
  <si>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</si>
  <si>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</si>
  <si>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</si>
  <si>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</si>
  <si>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</si>
  <si>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</si>
  <si>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</si>
  <si>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</si>
  <si>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</si>
  <si>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</si>
  <si>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</si>
  <si>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</si>
  <si>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</si>
  <si>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</si>
  <si>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</si>
  <si>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</si>
  <si>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</si>
  <si>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</si>
  <si>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</si>
  <si>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</si>
  <si>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</si>
  <si>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</si>
  <si>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</si>
  <si>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</si>
  <si>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</si>
  <si>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</si>
  <si>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</si>
  <si>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</si>
  <si>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</si>
  <si>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</si>
  <si>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</si>
  <si>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</si>
  <si>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</si>
  <si>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</si>
  <si>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</si>
  <si>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</si>
  <si>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</si>
  <si>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</si>
  <si>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</si>
  <si>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</si>
  <si>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</si>
  <si>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</si>
  <si>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</si>
  <si>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</si>
  <si>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</si>
  <si>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</si>
  <si>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</si>
  <si>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</si>
  <si>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</si>
  <si>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</si>
  <si>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</si>
  <si>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</si>
  <si>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</si>
  <si>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</si>
  <si>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</si>
  <si>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</si>
  <si>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</si>
  <si>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</si>
  <si>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</si>
  <si>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</si>
  <si>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</si>
  <si>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</si>
  <si>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</si>
  <si>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</si>
  <si>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</si>
  <si>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</si>
  <si>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</si>
  <si>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</si>
  <si>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</si>
  <si>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</si>
  <si>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</si>
  <si>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</si>
  <si>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</si>
  <si>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</si>
  <si>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</si>
  <si>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</si>
  <si>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</si>
  <si>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</si>
  <si>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</si>
  <si>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</si>
  <si>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</si>
  <si>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</si>
  <si>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</si>
  <si>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</si>
  <si>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</si>
  <si>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</si>
  <si>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</si>
  <si>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</si>
  <si>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</si>
  <si>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</si>
  <si>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</si>
  <si>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</si>
  <si>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</si>
  <si>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</si>
  <si>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</si>
  <si>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</si>
  <si>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</si>
  <si>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</si>
  <si>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</si>
  <si>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</si>
  <si>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</si>
  <si>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</si>
  <si>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</si>
  <si>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</si>
  <si>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</si>
  <si>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</si>
  <si>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</si>
  <si>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</si>
  <si>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</si>
  <si>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</si>
  <si>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</si>
  <si>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</si>
  <si>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</si>
  <si>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</si>
  <si>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</si>
  <si>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</si>
  <si>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</si>
  <si>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</si>
  <si>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</si>
  <si>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</si>
  <si>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</si>
  <si>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</si>
  <si>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</si>
  <si>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</si>
  <si>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</si>
  <si>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</si>
  <si>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</si>
  <si>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</si>
  <si>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</si>
  <si>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</si>
  <si>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</si>
  <si>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</si>
  <si>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</si>
  <si>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</si>
  <si>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</si>
  <si>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</si>
  <si>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</si>
  <si>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</si>
  <si>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</si>
  <si>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</si>
  <si>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</si>
  <si>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</si>
  <si>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</si>
  <si>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</si>
  <si>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</si>
  <si>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</si>
  <si>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</si>
  <si>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</si>
  <si>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</si>
  <si>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</si>
  <si>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</si>
  <si>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</si>
  <si>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</si>
  <si>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</si>
  <si>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</si>
  <si>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</si>
  <si>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</si>
  <si>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</si>
  <si>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</si>
  <si>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</si>
  <si>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</si>
  <si>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</si>
  <si>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</si>
  <si>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</si>
  <si>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</si>
  <si>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</si>
  <si>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</si>
  <si>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</si>
  <si>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</si>
  <si>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</si>
  <si>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</si>
  <si>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</si>
  <si>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</si>
  <si>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</si>
  <si>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</si>
  <si>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</si>
  <si>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</si>
  <si>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</si>
  <si>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</si>
  <si>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</si>
  <si>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</si>
  <si>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</si>
  <si>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</si>
  <si>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</si>
  <si>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</si>
  <si>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</si>
  <si>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</si>
  <si>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</si>
  <si>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</si>
  <si>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</si>
  <si>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</si>
  <si>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</si>
  <si>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</si>
  <si>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</si>
  <si>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</si>
  <si>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</si>
  <si>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</si>
  <si>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</si>
  <si>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</si>
  <si>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</si>
  <si>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</si>
  <si>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</si>
  <si>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</si>
  <si>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</si>
  <si>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</si>
  <si>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</si>
  <si>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</si>
  <si>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</si>
  <si>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</si>
  <si>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</si>
  <si>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</si>
  <si>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</si>
  <si>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</si>
  <si>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</si>
  <si>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</si>
  <si>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</si>
  <si>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</si>
  <si>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</si>
  <si>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</si>
  <si>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</si>
  <si>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</si>
  <si>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</si>
  <si>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</si>
  <si>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</si>
  <si>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</si>
  <si>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</si>
  <si>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</si>
  <si>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</si>
  <si>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</si>
  <si>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</si>
  <si>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</si>
  <si>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</si>
  <si>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</si>
  <si>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</si>
  <si>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</si>
  <si>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</si>
  <si>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</si>
  <si>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</si>
  <si>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</si>
  <si>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</si>
  <si>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</si>
  <si>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</si>
  <si>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</si>
  <si>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</si>
  <si>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</si>
  <si>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</si>
  <si>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</si>
  <si>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</si>
  <si>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</si>
  <si>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</si>
  <si>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</si>
  <si>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</si>
  <si>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</si>
  <si>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</si>
  <si>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</si>
  <si>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</si>
  <si>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</si>
  <si>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</si>
  <si>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</si>
  <si>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</si>
  <si>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</si>
  <si>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</si>
  <si>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</si>
  <si>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</si>
  <si>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</si>
  <si>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</si>
  <si>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</si>
  <si>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</si>
  <si>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</si>
  <si>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</si>
  <si>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</si>
  <si>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</si>
  <si>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</si>
  <si>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</si>
  <si>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</si>
  <si>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</si>
  <si>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</si>
  <si>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</si>
  <si>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</si>
  <si>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</si>
  <si>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</si>
  <si>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</si>
  <si>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</si>
  <si>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</si>
  <si>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</si>
  <si>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</si>
  <si>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</si>
  <si>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</si>
  <si>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</si>
  <si>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</si>
  <si>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</si>
  <si>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</si>
  <si>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</si>
  <si>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</si>
  <si>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</si>
  <si>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</si>
  <si>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</si>
  <si>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</si>
  <si>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</si>
  <si>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</si>
  <si>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</si>
  <si>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</si>
  <si>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</si>
  <si>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</si>
  <si>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</si>
  <si>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</si>
  <si>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</si>
  <si>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</si>
  <si>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</si>
  <si>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</si>
  <si>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</si>
  <si>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</si>
  <si>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</si>
  <si>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</si>
  <si>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</si>
  <si>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</si>
  <si>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</si>
  <si>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</si>
  <si>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</si>
  <si>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</si>
  <si>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</si>
  <si>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</si>
  <si>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</si>
  <si>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</si>
  <si>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</si>
  <si>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</si>
  <si>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</si>
  <si>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</si>
  <si>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</si>
  <si>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</si>
  <si>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</si>
  <si>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</si>
  <si>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</si>
  <si>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</si>
  <si>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</si>
  <si>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</si>
  <si>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</si>
  <si>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</si>
  <si>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</si>
  <si>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</si>
  <si>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</si>
  <si>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</si>
  <si>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</si>
  <si>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</si>
  <si>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</si>
  <si>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</si>
  <si>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</si>
  <si>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</si>
  <si>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</si>
  <si>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</si>
  <si>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</si>
  <si>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</si>
  <si>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</si>
  <si>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</si>
  <si>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</si>
  <si>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</si>
  <si>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</si>
  <si>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</si>
  <si>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</si>
  <si>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</si>
  <si>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</si>
  <si>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</si>
  <si>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</si>
  <si>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</si>
  <si>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</si>
  <si>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</si>
  <si>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</si>
  <si>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</si>
  <si>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</si>
  <si>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</si>
  <si>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</si>
  <si>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</si>
  <si>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</si>
  <si>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</si>
  <si>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</si>
  <si>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</si>
  <si>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</si>
  <si>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</si>
  <si>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</si>
  <si>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</si>
  <si>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</si>
  <si>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</si>
  <si>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</si>
  <si>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</si>
  <si>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</si>
  <si>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</si>
  <si>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</si>
  <si>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</si>
  <si>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</si>
  <si>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</si>
  <si>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</si>
  <si>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</si>
  <si>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</si>
  <si>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</si>
  <si>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</si>
  <si>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</si>
  <si>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</si>
  <si>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</si>
  <si>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</si>
  <si>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</si>
  <si>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</si>
  <si>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</si>
  <si>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</si>
  <si>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</si>
  <si>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</si>
  <si>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</si>
  <si>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</si>
  <si>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</si>
  <si>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</si>
  <si>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</si>
  <si>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</si>
  <si>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</si>
  <si>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</si>
  <si>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</si>
  <si>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</si>
  <si>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</si>
  <si>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</si>
  <si>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</si>
  <si>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</si>
  <si>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</si>
  <si>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</si>
  <si>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</si>
  <si>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</si>
  <si>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</si>
  <si>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</si>
  <si>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</si>
  <si>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</si>
  <si>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</si>
  <si>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</si>
  <si>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</si>
  <si>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</si>
  <si>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</si>
  <si>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</si>
  <si>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</si>
  <si>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</si>
  <si>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</si>
  <si>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</si>
  <si>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</si>
  <si>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</si>
  <si>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</si>
  <si>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</si>
  <si>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</si>
  <si>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</si>
  <si>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</si>
  <si>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</si>
  <si>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</si>
  <si>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</si>
  <si>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</si>
  <si>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</si>
  <si>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</si>
  <si>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</si>
  <si>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</si>
  <si>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</si>
  <si>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</si>
  <si>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</si>
  <si>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</si>
  <si>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</si>
  <si>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</si>
  <si>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</si>
  <si>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</si>
  <si>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</si>
  <si>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</si>
  <si>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</si>
  <si>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</si>
  <si>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</si>
  <si>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</si>
  <si>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</si>
  <si>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</si>
  <si>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</si>
  <si>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</si>
  <si>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</si>
  <si>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</si>
  <si>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</si>
  <si>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</si>
  <si>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</si>
  <si>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</si>
  <si>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</si>
  <si>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</si>
  <si>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</si>
  <si>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</si>
  <si>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</si>
  <si>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</si>
  <si>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</si>
  <si>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</si>
  <si>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</si>
  <si>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</si>
  <si>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</si>
  <si>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</si>
  <si>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</si>
  <si>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</si>
  <si>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</si>
  <si>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</si>
  <si>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</si>
  <si>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</si>
  <si>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</si>
  <si>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</si>
  <si>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</si>
  <si>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</si>
  <si>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</si>
  <si>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</si>
  <si>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</si>
  <si>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</si>
  <si>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</si>
  <si>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</si>
  <si>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</si>
  <si>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</si>
  <si>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</si>
  <si>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</si>
  <si>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</si>
  <si>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</si>
  <si>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</si>
  <si>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</si>
  <si>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</si>
  <si>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</si>
  <si>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</si>
  <si>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</si>
  <si>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</si>
  <si>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</si>
  <si>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</si>
  <si>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</si>
  <si>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</si>
  <si>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</si>
  <si>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</si>
  <si>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</si>
  <si>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</si>
  <si>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</si>
  <si>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</si>
  <si>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</si>
  <si>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</si>
  <si>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</si>
  <si>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</si>
  <si>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</si>
  <si>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</si>
  <si>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</si>
  <si>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</si>
  <si>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</si>
  <si>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</si>
  <si>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</si>
  <si>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</si>
  <si>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</si>
  <si>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</si>
  <si>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</si>
  <si>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</si>
  <si>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</si>
  <si>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</si>
  <si>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</si>
  <si>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</si>
  <si>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</si>
  <si>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</si>
  <si>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</si>
  <si>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</si>
  <si>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</si>
  <si>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</si>
  <si>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</si>
  <si>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</si>
  <si>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</si>
  <si>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</si>
  <si>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</si>
  <si>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</si>
  <si>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</si>
  <si>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</si>
  <si>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</si>
  <si>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</si>
  <si>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</si>
  <si>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</si>
  <si>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</si>
  <si>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</si>
  <si>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</si>
  <si>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</si>
  <si>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</si>
  <si>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</si>
  <si>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</si>
  <si>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</si>
  <si>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</si>
  <si>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</si>
  <si>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</si>
  <si>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</si>
  <si>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</si>
  <si>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</si>
  <si>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</si>
  <si>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</si>
  <si>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</si>
  <si>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</si>
  <si>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</si>
  <si>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</si>
  <si>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</si>
  <si>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</si>
  <si>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</si>
  <si>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</si>
  <si>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</si>
  <si>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</si>
  <si>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</si>
  <si>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</si>
  <si>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</si>
  <si>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</si>
  <si>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</si>
  <si>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</si>
  <si>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</si>
  <si>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</si>
  <si>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</si>
  <si>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</si>
  <si>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</si>
  <si>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</si>
  <si>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</si>
  <si>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</si>
  <si>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</si>
  <si>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</si>
  <si>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</si>
  <si>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</si>
  <si>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</si>
  <si>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</si>
  <si>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</si>
  <si>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</si>
  <si>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</si>
  <si>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</si>
  <si>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</si>
  <si>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</si>
  <si>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</si>
  <si>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</si>
  <si>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</si>
  <si>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</si>
  <si>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</si>
  <si>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</si>
  <si>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</si>
  <si>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</si>
  <si>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</si>
  <si>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</si>
  <si>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</si>
  <si>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</si>
  <si>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</si>
  <si>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</si>
  <si>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</si>
  <si>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</si>
  <si>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</si>
  <si>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</si>
  <si>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</si>
  <si>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</si>
  <si>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</si>
  <si>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</si>
  <si>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</si>
  <si>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</si>
  <si>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</si>
  <si>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</si>
  <si>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</si>
  <si>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</si>
  <si>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</si>
  <si>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</si>
  <si>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</si>
  <si>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</si>
  <si>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</si>
  <si>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</si>
  <si>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</si>
  <si>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</si>
  <si>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</si>
  <si>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</si>
  <si>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</si>
  <si>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</si>
  <si>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</si>
  <si>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</si>
  <si>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</si>
  <si>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</si>
  <si>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</si>
  <si>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</si>
  <si>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</si>
  <si>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</si>
  <si>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</si>
  <si>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</si>
  <si>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</si>
  <si>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</si>
  <si>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</si>
  <si>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</si>
  <si>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</si>
  <si>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</si>
  <si>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</si>
  <si>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</si>
  <si>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</si>
  <si>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</si>
  <si>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</si>
  <si>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</si>
  <si>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</si>
  <si>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</si>
  <si>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</si>
  <si>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</si>
  <si>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</si>
  <si>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</si>
  <si>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</si>
  <si>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</si>
  <si>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</si>
  <si>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</si>
  <si>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</si>
  <si>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</si>
  <si>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</si>
  <si>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</si>
  <si>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</si>
  <si>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</si>
  <si>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</si>
  <si>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</si>
  <si>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</si>
  <si>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</si>
  <si>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</si>
  <si>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</si>
  <si>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</si>
  <si>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</si>
  <si>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</si>
  <si>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</si>
  <si>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</si>
  <si>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</si>
  <si>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</si>
  <si>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</si>
  <si>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</si>
  <si>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</si>
  <si>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</si>
  <si>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</si>
  <si>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</si>
  <si>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</si>
  <si>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</si>
  <si>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</si>
  <si>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</si>
  <si>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</si>
  <si>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</si>
  <si>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</si>
  <si>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</si>
  <si>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</si>
  <si>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</si>
  <si>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</si>
  <si>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</si>
  <si>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</si>
  <si>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</si>
  <si>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</si>
  <si>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</si>
  <si>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</si>
  <si>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</si>
  <si>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</si>
  <si>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</si>
  <si>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</si>
  <si>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</si>
  <si>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</si>
  <si>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</si>
  <si>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</si>
  <si>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</si>
  <si>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</si>
  <si>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</si>
  <si>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</si>
  <si>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</si>
  <si>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</si>
  <si>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</si>
  <si>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</si>
  <si>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</si>
  <si>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</si>
  <si>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</si>
  <si>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</si>
  <si>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</si>
  <si>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</si>
  <si>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</si>
  <si>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</si>
  <si>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</si>
  <si>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</si>
  <si>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</si>
  <si>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</si>
  <si>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</si>
  <si>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</si>
  <si>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</si>
  <si>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</si>
  <si>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</si>
  <si>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</si>
  <si>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</si>
  <si>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</si>
  <si>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</si>
  <si>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</si>
  <si>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</si>
  <si>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</si>
  <si>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</si>
  <si>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</si>
  <si>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</si>
  <si>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</si>
  <si>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</si>
  <si>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</si>
  <si>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</si>
  <si>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</si>
  <si>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</si>
  <si>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</si>
  <si>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</si>
  <si>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</si>
  <si>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</si>
  <si>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</si>
  <si>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</si>
  <si>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</si>
  <si>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</si>
  <si>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</si>
  <si>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</si>
  <si>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</si>
  <si>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</si>
  <si>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</si>
  <si>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</si>
  <si>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</si>
  <si>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</si>
  <si>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</si>
  <si>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</si>
  <si>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</si>
  <si>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</si>
  <si>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</si>
  <si>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</si>
  <si>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</si>
  <si>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</si>
  <si>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</si>
  <si>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</si>
  <si>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</si>
  <si>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</si>
  <si>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</si>
  <si>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</si>
  <si>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</si>
  <si>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</si>
  <si>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</si>
  <si>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</si>
  <si>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</si>
  <si>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</si>
  <si>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</si>
  <si>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</si>
  <si>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</si>
  <si>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</si>
  <si>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</si>
  <si>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</si>
  <si>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</si>
  <si>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</si>
  <si>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</si>
  <si>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</si>
  <si>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</si>
  <si>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</si>
  <si>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</si>
  <si>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</si>
  <si>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</si>
  <si>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</si>
  <si>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</si>
  <si>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</si>
  <si>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</si>
  <si>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</si>
  <si>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</si>
  <si>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</si>
  <si>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</si>
  <si>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</si>
  <si>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</si>
  <si>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</si>
  <si>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</si>
  <si>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</si>
  <si>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</si>
  <si>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</si>
  <si>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</si>
  <si>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</si>
  <si>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</si>
  <si>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</si>
  <si>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</si>
  <si>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</si>
  <si>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</si>
  <si>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</si>
  <si>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</si>
  <si>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</si>
  <si>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</si>
  <si>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</si>
  <si>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</si>
  <si>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</si>
  <si>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</si>
  <si>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</si>
  <si>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</si>
  <si>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</si>
  <si>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</si>
  <si>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</si>
  <si>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</si>
  <si>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</si>
  <si>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</si>
  <si>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</si>
  <si>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</si>
  <si>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</si>
  <si>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</si>
  <si>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</si>
  <si>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</si>
  <si>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</si>
  <si>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</si>
  <si>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</si>
  <si>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</si>
  <si>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</si>
  <si>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</si>
  <si>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</si>
  <si>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</si>
  <si>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</si>
  <si>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</si>
  <si>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</si>
  <si>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</si>
  <si>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</si>
  <si>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</si>
  <si>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</si>
  <si>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</si>
  <si>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</si>
  <si>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</si>
  <si>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</si>
  <si>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</si>
  <si>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</si>
  <si>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</si>
  <si>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</si>
  <si>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</si>
  <si>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</si>
  <si>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</si>
  <si>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</si>
  <si>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</si>
  <si>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</si>
  <si>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</si>
  <si>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</si>
  <si>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</si>
  <si>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</si>
  <si>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</si>
  <si>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</si>
  <si>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</si>
  <si>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</si>
  <si>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</si>
  <si>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</si>
  <si>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</si>
  <si>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</si>
  <si>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</si>
  <si>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</si>
  <si>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</si>
  <si>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</si>
  <si>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</si>
  <si>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</si>
  <si>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</si>
  <si>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</si>
  <si>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</si>
  <si>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</si>
  <si>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</si>
  <si>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</si>
  <si>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</si>
  <si>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</si>
  <si>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</si>
  <si>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</si>
  <si>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</si>
  <si>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</si>
  <si>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</si>
  <si>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</si>
  <si>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</si>
  <si>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</si>
  <si>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</si>
  <si>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</si>
  <si>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</si>
  <si>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</si>
  <si>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</si>
  <si>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</si>
  <si>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</si>
  <si>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</si>
  <si>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</si>
  <si>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</si>
  <si>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</si>
  <si>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</si>
  <si>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</si>
  <si>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</si>
  <si>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</si>
  <si>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</si>
  <si>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</si>
  <si>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</si>
  <si>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</si>
  <si>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</si>
  <si>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</si>
  <si>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</si>
  <si>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</si>
  <si>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</si>
  <si>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</si>
  <si>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</si>
  <si>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</si>
  <si>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</si>
  <si>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</si>
  <si>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</si>
  <si>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</si>
  <si>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</si>
  <si>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</si>
  <si>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</si>
  <si>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</si>
  <si>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</si>
  <si>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</si>
  <si>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</si>
  <si>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</si>
  <si>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</si>
  <si>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</si>
  <si>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</si>
  <si>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</si>
  <si>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</si>
  <si>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</si>
  <si>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</si>
  <si>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</si>
  <si>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</si>
  <si>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</si>
  <si>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</si>
  <si>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</si>
  <si>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</si>
  <si>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</si>
  <si>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</si>
  <si>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</si>
  <si>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</si>
  <si>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</si>
  <si>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</si>
  <si>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</si>
  <si>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</si>
  <si>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</si>
  <si>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</si>
  <si>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</si>
  <si>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</si>
  <si>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</si>
  <si>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</si>
  <si>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</si>
  <si>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</si>
  <si>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</si>
  <si>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</si>
  <si>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</si>
  <si>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</si>
  <si>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</si>
  <si>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</si>
  <si>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</si>
  <si>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</si>
  <si>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</si>
  <si>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</si>
  <si>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</si>
  <si>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</si>
  <si>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</si>
  <si>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</si>
  <si>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</si>
  <si>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</si>
  <si>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</si>
  <si>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</si>
  <si>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</si>
  <si>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</si>
  <si>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</si>
  <si>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</si>
  <si>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</si>
  <si>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</si>
  <si>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</si>
  <si>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</si>
  <si>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</si>
  <si>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</si>
  <si>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</si>
  <si>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</si>
  <si>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</si>
  <si>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</si>
  <si>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</si>
  <si>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</si>
  <si>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</si>
  <si>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</si>
  <si>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</si>
  <si>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</si>
  <si>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</si>
  <si>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</si>
  <si>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</si>
  <si>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</si>
  <si>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</si>
  <si>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</si>
  <si>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</si>
  <si>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</si>
  <si>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</si>
  <si>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</si>
  <si>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</si>
  <si>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</si>
  <si>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</si>
  <si>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</si>
  <si>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</si>
  <si>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</si>
  <si>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</si>
  <si>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</si>
  <si>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</si>
  <si>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</si>
  <si>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</si>
  <si>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</si>
  <si>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</si>
  <si>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</si>
  <si>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</si>
  <si>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</si>
  <si>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</si>
  <si>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</si>
  <si>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</si>
  <si>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</si>
  <si>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</si>
  <si>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</si>
  <si>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</si>
  <si>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</si>
  <si>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</si>
  <si>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</si>
  <si>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</si>
  <si>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</si>
  <si>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</si>
  <si>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</si>
  <si>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</si>
  <si>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</si>
  <si>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</si>
  <si>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</si>
  <si>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</si>
  <si>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</si>
  <si>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</si>
  <si>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</si>
  <si>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</si>
  <si>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</si>
  <si>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</si>
  <si>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</si>
  <si>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</si>
  <si>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</si>
  <si>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</si>
  <si>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</si>
  <si>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</si>
  <si>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</si>
  <si>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</si>
  <si>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</si>
  <si>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</si>
  <si>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</si>
  <si>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</si>
  <si>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</si>
  <si>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</si>
  <si>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</si>
  <si>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</si>
  <si>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</si>
  <si>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</si>
  <si>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</si>
  <si>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</si>
  <si>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</si>
  <si>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</si>
  <si>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</si>
  <si>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</si>
  <si>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</si>
  <si>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</si>
  <si>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</si>
  <si>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</si>
  <si>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</si>
  <si>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</si>
  <si>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</si>
  <si>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</si>
  <si>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</si>
  <si>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</si>
  <si>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</si>
  <si>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</si>
  <si>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</si>
  <si>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</si>
  <si>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</si>
  <si>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</si>
  <si>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</si>
  <si>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</si>
  <si>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</si>
  <si>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</si>
  <si>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</si>
  <si>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</si>
  <si>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</si>
  <si>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</si>
  <si>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</si>
  <si>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</si>
  <si>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</si>
  <si>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</si>
  <si>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</si>
  <si>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</si>
  <si>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</si>
  <si>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</si>
  <si>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</si>
  <si>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</si>
  <si>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</si>
  <si>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</si>
  <si>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</si>
  <si>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</si>
  <si>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</si>
  <si>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</si>
  <si>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</si>
  <si>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</si>
  <si>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</si>
  <si>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</si>
  <si>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</si>
  <si>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</si>
  <si>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</si>
  <si>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</si>
  <si>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</si>
  <si>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</si>
  <si>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</si>
  <si>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</si>
  <si>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</si>
  <si>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</si>
  <si>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</si>
  <si>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</si>
  <si>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</si>
  <si>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</si>
  <si>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</si>
  <si>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</si>
  <si>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</si>
  <si>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</si>
  <si>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</si>
  <si>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</si>
  <si>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</si>
  <si>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</si>
  <si>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</si>
  <si>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</si>
  <si>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</si>
  <si>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</si>
  <si>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</si>
  <si>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</si>
  <si>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</si>
  <si>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</si>
  <si>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</si>
  <si>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</si>
  <si>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</si>
  <si>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</si>
  <si>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</si>
  <si>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</si>
  <si>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</si>
  <si>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</si>
  <si>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</si>
  <si>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</si>
  <si>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</si>
  <si>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</si>
  <si>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</si>
  <si>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</si>
  <si>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</si>
  <si>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</si>
  <si>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</si>
  <si>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</si>
  <si>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</si>
  <si>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</si>
  <si>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</si>
  <si>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</si>
  <si>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</si>
  <si>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</si>
  <si>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</si>
  <si>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</si>
  <si>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</si>
  <si>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</si>
  <si>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</si>
  <si>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</si>
  <si>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</si>
  <si>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</si>
  <si>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</si>
  <si>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</si>
  <si>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</si>
  <si>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</si>
  <si>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</si>
  <si>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</si>
  <si>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</si>
  <si>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</si>
  <si>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</si>
  <si>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</si>
  <si>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</si>
  <si>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</si>
  <si>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</si>
  <si>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</si>
  <si>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</si>
  <si>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</si>
  <si>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</si>
  <si>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</si>
  <si>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</si>
  <si>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</si>
  <si>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</si>
  <si>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</si>
  <si>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</si>
  <si>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</si>
  <si>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</si>
  <si>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</si>
  <si>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</si>
  <si>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</si>
  <si>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</si>
  <si>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</si>
  <si>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</si>
  <si>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</si>
  <si>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</si>
  <si>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</si>
  <si>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</si>
  <si>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</si>
  <si>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</si>
  <si>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</si>
  <si>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</si>
  <si>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</si>
  <si>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</si>
  <si>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</si>
  <si>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</si>
  <si>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</si>
  <si>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</si>
  <si>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</si>
  <si>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</si>
  <si>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</si>
  <si>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</si>
  <si>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</si>
  <si>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</si>
  <si>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</si>
  <si>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</si>
  <si>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</si>
  <si>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</si>
  <si>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</si>
  <si>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</si>
  <si>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</si>
  <si>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</si>
  <si>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</si>
  <si>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</si>
  <si>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</si>
  <si>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</si>
  <si>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</si>
  <si>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</si>
  <si>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</si>
  <si>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</si>
  <si>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</si>
  <si>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</si>
  <si>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</si>
  <si>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</si>
  <si>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</si>
  <si>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</si>
  <si>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</si>
  <si>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</si>
  <si>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</si>
  <si>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</si>
  <si>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</si>
  <si>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</si>
  <si>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</si>
  <si>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</si>
  <si>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</si>
  <si>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</si>
  <si>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</si>
  <si>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</si>
  <si>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</si>
  <si>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</si>
  <si>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</si>
  <si>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</si>
  <si>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</si>
  <si>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</si>
  <si>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</si>
  <si>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</si>
  <si>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</si>
  <si>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</si>
  <si>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</si>
  <si>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</si>
  <si>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</si>
  <si>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</si>
  <si>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</si>
  <si>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</si>
  <si>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</si>
  <si>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</si>
  <si>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</si>
  <si>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</si>
  <si>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</si>
  <si>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</si>
  <si>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</si>
  <si>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</si>
  <si>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</si>
  <si>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</si>
  <si>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</si>
  <si>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</si>
  <si>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</si>
  <si>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</si>
  <si>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</si>
  <si>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</si>
  <si>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</si>
  <si>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</si>
  <si>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</si>
  <si>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</si>
  <si>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</si>
  <si>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</si>
  <si>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</si>
  <si>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</si>
  <si>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</si>
  <si>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</si>
  <si>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</si>
  <si>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</si>
  <si>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</si>
  <si>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</si>
  <si>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</si>
  <si>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</si>
  <si>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</si>
  <si>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</si>
  <si>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</si>
  <si>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</si>
  <si>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</si>
  <si>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</si>
  <si>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</si>
  <si>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</si>
  <si>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</si>
  <si>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</si>
  <si>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</si>
  <si>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</si>
  <si>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</si>
  <si>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</si>
  <si>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</si>
  <si>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</si>
  <si>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</si>
  <si>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</si>
  <si>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</si>
  <si>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</si>
  <si>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</si>
  <si>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</si>
  <si>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</si>
  <si>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</si>
  <si>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</si>
  <si>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</si>
  <si>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</si>
  <si>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</si>
  <si>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</si>
  <si>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</si>
  <si>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</si>
  <si>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</si>
  <si>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</si>
  <si>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</si>
  <si>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</si>
  <si>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</si>
  <si>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</si>
  <si>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</si>
  <si>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</si>
  <si>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</si>
  <si>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</si>
  <si>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</si>
  <si>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</si>
  <si>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</si>
  <si>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</si>
  <si>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</si>
  <si>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</si>
  <si>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</si>
  <si>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</si>
  <si>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</si>
  <si>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</si>
  <si>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</si>
  <si>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</si>
  <si>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</si>
  <si>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</si>
  <si>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</si>
  <si>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</si>
  <si>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</si>
  <si>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</si>
  <si>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</si>
  <si>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</si>
  <si>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</si>
  <si>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</si>
  <si>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</si>
  <si>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</si>
  <si>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</si>
  <si>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</si>
  <si>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</si>
  <si>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</si>
  <si>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</si>
  <si>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</si>
  <si>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</si>
  <si>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</si>
  <si>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</si>
  <si>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</si>
  <si>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</si>
  <si>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</si>
  <si>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</si>
  <si>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</si>
  <si>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</si>
  <si>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</si>
  <si>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</si>
  <si>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</si>
  <si>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</si>
  <si>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</si>
  <si>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</si>
  <si>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</si>
  <si>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</si>
  <si>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</si>
  <si>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</si>
  <si>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</si>
  <si>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</si>
  <si>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</si>
  <si>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</si>
  <si>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</si>
  <si>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</si>
  <si>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</si>
  <si>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</si>
  <si>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</si>
  <si>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</si>
  <si>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</si>
  <si>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</si>
  <si>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</si>
  <si>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</si>
  <si>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</si>
  <si>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</si>
  <si>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</si>
  <si>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</si>
  <si>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</si>
  <si>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</si>
  <si>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</si>
  <si>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</si>
  <si>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</si>
  <si>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</si>
  <si>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</si>
  <si>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</si>
  <si>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</si>
  <si>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</si>
  <si>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</si>
  <si>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</si>
  <si>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</si>
  <si>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</si>
  <si>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</si>
  <si>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</si>
  <si>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</si>
  <si>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</si>
  <si>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</si>
  <si>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</si>
  <si>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</si>
  <si>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</si>
  <si>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</si>
  <si>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</si>
  <si>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</si>
  <si>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</si>
  <si>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</si>
  <si>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</si>
  <si>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</si>
  <si>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</si>
  <si>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</si>
  <si>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</si>
  <si>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</si>
  <si>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</si>
  <si>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</si>
  <si>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</si>
  <si>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</si>
  <si>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</si>
  <si>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</si>
  <si>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</si>
  <si>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</si>
  <si>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</si>
  <si>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</si>
  <si>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</si>
  <si>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</si>
  <si>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</si>
  <si>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</si>
  <si>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</si>
  <si>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</si>
  <si>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</si>
  <si>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</si>
  <si>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</si>
  <si>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</si>
  <si>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</si>
  <si>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</si>
  <si>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</si>
  <si>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</si>
  <si>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</si>
  <si>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</si>
  <si>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</si>
  <si>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</si>
  <si>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</si>
  <si>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</si>
  <si>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</si>
  <si>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</si>
  <si>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</si>
  <si>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</si>
  <si>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</si>
  <si>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</si>
  <si>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</si>
  <si>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</si>
  <si>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</si>
  <si>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</si>
  <si>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</si>
  <si>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</si>
  <si>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</si>
  <si>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</si>
  <si>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</si>
  <si>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</si>
  <si>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</si>
  <si>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</si>
  <si>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</si>
  <si>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</si>
  <si>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</si>
  <si>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</si>
  <si>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</si>
  <si>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</si>
  <si>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</si>
  <si>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</si>
  <si>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</si>
  <si>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</si>
  <si>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</si>
  <si>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</si>
  <si>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</si>
  <si>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</si>
  <si>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</si>
  <si>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</si>
  <si>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</si>
  <si>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</si>
  <si>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</si>
  <si>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</si>
  <si>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</si>
  <si>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</si>
  <si>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</si>
  <si>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</si>
  <si>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</si>
  <si>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</si>
  <si>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</si>
  <si>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</si>
  <si>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</si>
  <si>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</si>
  <si>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</si>
  <si>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</si>
  <si>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</si>
  <si>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</si>
  <si>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</si>
  <si>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</si>
  <si>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</si>
  <si>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</si>
  <si>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</si>
  <si>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</si>
  <si>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</si>
  <si>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</si>
  <si>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</si>
  <si>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</si>
  <si>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</si>
  <si>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</si>
  <si>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</si>
  <si>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</si>
  <si>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</si>
  <si>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</si>
  <si>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</si>
  <si>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</si>
  <si>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</si>
  <si>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</si>
  <si>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</si>
  <si>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</si>
  <si>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</si>
  <si>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</si>
  <si>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</si>
  <si>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</si>
  <si>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</si>
  <si>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</si>
  <si>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</si>
  <si>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</si>
  <si>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</si>
  <si>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</si>
  <si>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</si>
  <si>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</si>
  <si>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</si>
  <si>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</si>
  <si>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</si>
  <si>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</si>
  <si>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</si>
  <si>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</si>
  <si>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</si>
  <si>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</si>
  <si>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</si>
  <si>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</si>
  <si>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</si>
  <si>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</si>
  <si>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</si>
  <si>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</si>
  <si>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</si>
  <si>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</si>
  <si>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</si>
  <si>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</si>
  <si>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</si>
  <si>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</si>
  <si>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</si>
  <si>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</si>
  <si>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</si>
  <si>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</si>
  <si>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</si>
  <si>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</si>
  <si>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</si>
  <si>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</si>
  <si>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</si>
  <si>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</si>
  <si>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</si>
  <si>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</si>
  <si>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</si>
  <si>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</si>
  <si>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</si>
  <si>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</si>
  <si>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</si>
  <si>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</si>
  <si>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</si>
  <si>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</si>
  <si>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</si>
  <si>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</si>
  <si>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</si>
  <si>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</si>
  <si>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</si>
  <si>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</si>
  <si>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</si>
  <si>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</si>
  <si>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</si>
  <si>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</si>
  <si>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</si>
  <si>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</si>
  <si>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</si>
  <si>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</si>
  <si>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</si>
  <si>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</si>
  <si>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</si>
  <si>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</si>
  <si>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</si>
  <si>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</si>
  <si>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</si>
  <si>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</si>
  <si>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</si>
  <si>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</si>
  <si>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</si>
  <si>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</si>
  <si>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</si>
  <si>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</si>
  <si>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</si>
  <si>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</si>
  <si>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</si>
  <si>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</si>
  <si>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</si>
  <si>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</si>
  <si>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</si>
  <si>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</si>
  <si>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</si>
  <si>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</si>
  <si>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</si>
  <si>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</si>
  <si>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</si>
  <si>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</si>
  <si>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</si>
  <si>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</si>
  <si>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</si>
  <si>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</si>
  <si>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</si>
  <si>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</si>
  <si>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</si>
  <si>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</si>
  <si>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</si>
  <si>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</si>
  <si>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</si>
  <si>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</si>
  <si>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</si>
  <si>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</si>
  <si>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</si>
  <si>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</si>
  <si>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</si>
  <si>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</si>
  <si>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</si>
  <si>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</si>
  <si>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</si>
  <si>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</si>
  <si>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</si>
  <si>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</si>
  <si>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</si>
  <si>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</si>
  <si>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</si>
  <si>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</si>
  <si>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</si>
  <si>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</si>
  <si>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</si>
  <si>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</si>
  <si>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</si>
  <si>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</si>
  <si>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</si>
  <si>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</si>
  <si>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</si>
  <si>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</si>
  <si>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</si>
  <si>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</si>
  <si>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</si>
  <si>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</si>
  <si>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</si>
  <si>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</si>
  <si>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</si>
  <si>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</si>
  <si>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</si>
  <si>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</si>
  <si>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</si>
  <si>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</si>
  <si>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</si>
  <si>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</si>
  <si>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</si>
  <si>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</si>
  <si>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</si>
  <si>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</si>
  <si>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</si>
  <si>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</si>
  <si>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</si>
  <si>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</si>
  <si>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</si>
  <si>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</si>
  <si>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</si>
  <si>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</si>
  <si>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</si>
  <si>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</si>
  <si>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</si>
  <si>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</si>
  <si>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</si>
  <si>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</si>
  <si>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</si>
  <si>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</si>
  <si>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</si>
  <si>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</si>
  <si>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</si>
  <si>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</si>
  <si>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</si>
  <si>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</si>
  <si>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</si>
  <si>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</si>
  <si>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</si>
  <si>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</si>
  <si>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</si>
  <si>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</si>
  <si>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</si>
  <si>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</si>
  <si>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</si>
  <si>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</si>
  <si>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</si>
  <si>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</si>
  <si>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</si>
  <si>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</si>
  <si>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</si>
  <si>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</si>
  <si>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</si>
  <si>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</si>
  <si>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</si>
  <si>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</si>
  <si>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</si>
  <si>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</si>
  <si>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</si>
  <si>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</si>
  <si>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</si>
  <si>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</si>
  <si>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</si>
  <si>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</si>
  <si>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</si>
  <si>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</si>
  <si>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</si>
  <si>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</si>
  <si>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</si>
  <si>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</si>
  <si>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</si>
  <si>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</si>
  <si>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</si>
  <si>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</si>
  <si>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</si>
  <si>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</si>
  <si>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</si>
  <si>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</si>
  <si>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</si>
  <si>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</si>
  <si>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</si>
  <si>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</si>
  <si>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</si>
  <si>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</si>
  <si>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</si>
  <si>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</si>
  <si>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</si>
  <si>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</si>
  <si>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</si>
  <si>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</si>
  <si>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</si>
  <si>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</si>
  <si>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</si>
  <si>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</si>
  <si>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</si>
  <si>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</si>
  <si>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</si>
  <si>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</si>
  <si>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</si>
  <si>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</si>
  <si>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</si>
  <si>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</si>
  <si>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</si>
  <si>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</si>
  <si>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</si>
  <si>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</si>
  <si>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</si>
  <si>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</si>
  <si>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</si>
  <si>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</si>
  <si>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</si>
  <si>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</si>
  <si>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</si>
  <si>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</si>
  <si>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</si>
  <si>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</si>
  <si>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</si>
  <si>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</si>
  <si>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</si>
  <si>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</si>
  <si>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</si>
  <si>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</si>
  <si>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</si>
  <si>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</si>
  <si>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</si>
  <si>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</si>
  <si>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</si>
  <si>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</si>
  <si>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</si>
  <si>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</si>
  <si>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</si>
  <si>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</si>
  <si>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</si>
  <si>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</si>
  <si>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</si>
  <si>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</si>
  <si>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</si>
  <si>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</si>
  <si>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</si>
  <si>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</si>
  <si>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</si>
  <si>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</si>
  <si>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</si>
  <si>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</si>
  <si>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</si>
  <si>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</si>
  <si>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</si>
  <si>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</si>
  <si>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</si>
  <si>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</si>
  <si>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</si>
  <si>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</si>
  <si>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</si>
  <si>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</si>
  <si>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</si>
  <si>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</si>
  <si>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</si>
  <si>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</si>
  <si>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</si>
  <si>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</si>
  <si>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</si>
  <si>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</si>
  <si>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</si>
  <si>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</si>
  <si>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</si>
  <si>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</si>
  <si>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</si>
  <si>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</si>
  <si>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</si>
  <si>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</si>
  <si>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</si>
  <si>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</si>
  <si>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</si>
  <si>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</si>
  <si>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</si>
  <si>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</si>
  <si>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</si>
  <si>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</si>
  <si>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</si>
  <si>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</si>
  <si>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</si>
  <si>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</si>
  <si>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</si>
  <si>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</si>
  <si>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</si>
  <si>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</si>
  <si>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</si>
  <si>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</si>
  <si>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</si>
  <si>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</si>
  <si>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</si>
  <si>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</si>
  <si>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</si>
  <si>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</si>
  <si>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</si>
  <si>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</si>
  <si>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</si>
  <si>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</si>
  <si>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</si>
  <si>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</si>
  <si>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</si>
  <si>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</si>
  <si>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</si>
  <si>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</si>
  <si>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</si>
  <si>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</si>
  <si>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</si>
  <si>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</si>
  <si>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</si>
  <si>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</si>
  <si>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</si>
  <si>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</si>
  <si>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</si>
  <si>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</si>
  <si>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</si>
  <si>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</si>
  <si>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</si>
  <si>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</si>
  <si>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</si>
  <si>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</si>
  <si>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</si>
  <si>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</si>
  <si>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</si>
  <si>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</si>
  <si>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</si>
  <si>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</si>
  <si>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</si>
  <si>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</si>
  <si>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</si>
  <si>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</si>
  <si>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</si>
  <si>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</si>
  <si>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</si>
  <si>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</si>
  <si>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</si>
  <si>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</si>
  <si>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</si>
  <si>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</si>
  <si>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</si>
  <si>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</si>
  <si>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</si>
  <si>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</si>
  <si>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</si>
  <si>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</si>
  <si>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</si>
  <si>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</si>
  <si>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</si>
  <si>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</si>
  <si>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</si>
  <si>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</si>
  <si>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</si>
  <si>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</si>
  <si>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</si>
  <si>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</si>
  <si>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</si>
  <si>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</si>
  <si>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</si>
  <si>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</si>
  <si>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</si>
  <si>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</si>
  <si>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</si>
  <si>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</si>
  <si>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</si>
  <si>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</si>
  <si>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</si>
  <si>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</si>
  <si>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</si>
  <si>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</si>
  <si>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</si>
  <si>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</si>
  <si>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</si>
  <si>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</si>
  <si>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</si>
  <si>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</si>
  <si>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</si>
  <si>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</si>
  <si>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</si>
  <si>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</si>
  <si>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</si>
  <si>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</si>
  <si>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</si>
  <si>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</si>
  <si>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</si>
  <si>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</si>
  <si>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</si>
  <si>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</si>
  <si>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</si>
  <si>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</si>
  <si>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</si>
  <si>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</si>
  <si>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</si>
  <si>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</si>
  <si>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</si>
  <si>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</si>
  <si>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</si>
  <si>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</si>
  <si>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</si>
  <si>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</si>
  <si>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</si>
  <si>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</si>
  <si>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</si>
  <si>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</si>
  <si>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</si>
  <si>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</si>
  <si>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</si>
  <si>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</si>
  <si>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</si>
  <si>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</si>
  <si>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</si>
  <si>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</si>
  <si>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</si>
  <si>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</si>
  <si>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</si>
  <si>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</si>
  <si>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</si>
  <si>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</si>
  <si>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</si>
  <si>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</si>
  <si>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</si>
  <si>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</si>
  <si>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</si>
  <si>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</si>
  <si>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</si>
  <si>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</si>
  <si>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</si>
  <si>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</si>
  <si>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</si>
  <si>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</si>
  <si>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</si>
  <si>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</si>
  <si>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</si>
  <si>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</si>
  <si>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</si>
  <si>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</si>
  <si>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</si>
  <si>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</si>
  <si>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</si>
  <si>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</si>
  <si>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</si>
  <si>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</si>
  <si>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</si>
  <si>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</si>
  <si>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</si>
  <si>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</si>
  <si>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</si>
  <si>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</si>
  <si>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</si>
  <si>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</si>
  <si>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</si>
  <si>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</si>
  <si>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</si>
  <si>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</si>
  <si>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</si>
  <si>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</si>
  <si>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</si>
  <si>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</si>
  <si>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</si>
  <si>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</si>
  <si>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</si>
  <si>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</si>
  <si>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</si>
  <si>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</si>
  <si>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</si>
  <si>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</si>
  <si>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</si>
  <si>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</si>
  <si>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</si>
  <si>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</si>
  <si>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</si>
  <si>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</si>
  <si>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</si>
  <si>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</si>
  <si>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</si>
  <si>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</si>
  <si>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</si>
  <si>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</si>
  <si>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</si>
  <si>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</si>
  <si>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</si>
  <si>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</si>
  <si>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</si>
  <si>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</si>
  <si>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</si>
  <si>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</si>
  <si>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</si>
  <si>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</si>
  <si>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</si>
  <si>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</si>
  <si>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</si>
  <si>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</si>
  <si>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</si>
  <si>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</si>
  <si>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</si>
  <si>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</si>
  <si>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</si>
  <si>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</si>
  <si>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</si>
  <si>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</si>
  <si>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</si>
  <si>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</si>
  <si>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</si>
  <si>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</si>
  <si>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</si>
  <si>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</si>
  <si>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</si>
  <si>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</si>
  <si>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</si>
  <si>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</si>
  <si>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</si>
  <si>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</si>
  <si>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</si>
  <si>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</si>
  <si>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</si>
  <si>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</si>
  <si>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</si>
  <si>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</si>
  <si>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</si>
  <si>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</si>
  <si>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</si>
  <si>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</si>
  <si>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</si>
  <si>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</si>
  <si>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</si>
  <si>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</si>
  <si>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</si>
  <si>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</si>
  <si>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</si>
  <si>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</si>
  <si>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</si>
  <si>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</si>
  <si>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</si>
  <si>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</si>
  <si>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</si>
  <si>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</si>
  <si>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</si>
  <si>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</si>
  <si>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</si>
  <si>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</si>
  <si>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</si>
  <si>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</si>
  <si>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</si>
  <si>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</si>
  <si>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</si>
  <si>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</si>
  <si>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</si>
  <si>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</si>
  <si>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</si>
  <si>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</si>
  <si>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</si>
  <si>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</si>
  <si>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</si>
  <si>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</si>
  <si>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</si>
  <si>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</si>
  <si>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</si>
  <si>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</si>
  <si>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</si>
  <si>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</si>
  <si>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</si>
  <si>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</si>
  <si>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</si>
  <si>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</si>
  <si>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</si>
  <si>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</si>
  <si>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</si>
  <si>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</si>
  <si>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</si>
  <si>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</si>
  <si>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</si>
  <si>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</si>
  <si>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</si>
  <si>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</si>
  <si>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</si>
  <si>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</si>
  <si>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</si>
  <si>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</si>
  <si>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</si>
  <si>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</si>
  <si>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</si>
  <si>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</si>
  <si>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</si>
  <si>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</si>
  <si>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</si>
  <si>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</si>
  <si>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</si>
  <si>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</si>
  <si>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</si>
  <si>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</si>
  <si>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</si>
  <si>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</si>
  <si>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</si>
  <si>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</si>
  <si>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</si>
  <si>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</si>
  <si>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</si>
  <si>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</si>
  <si>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</si>
  <si>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</si>
  <si>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</si>
  <si>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</si>
  <si>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</si>
  <si>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</si>
  <si>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</si>
  <si>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</si>
  <si>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</si>
  <si>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</si>
  <si>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</si>
  <si>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</si>
  <si>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</si>
  <si>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</si>
  <si>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</si>
  <si>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</si>
  <si>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</si>
  <si>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</si>
  <si>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</si>
  <si>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</si>
  <si>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</si>
  <si>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</si>
  <si>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</si>
  <si>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</si>
  <si>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</si>
  <si>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</si>
  <si>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</si>
  <si>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</si>
  <si>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</si>
  <si>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</si>
  <si>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</si>
  <si>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</si>
  <si>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</si>
  <si>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</si>
  <si>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</si>
  <si>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</si>
  <si>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</si>
  <si>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</si>
  <si>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</si>
  <si>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</si>
  <si>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</si>
  <si>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</si>
  <si>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</si>
  <si>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</si>
  <si>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</si>
  <si>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</si>
  <si>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</si>
  <si>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</si>
  <si>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</si>
  <si>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</si>
  <si>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</si>
  <si>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</si>
  <si>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</si>
  <si>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</si>
  <si>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</si>
  <si>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</si>
  <si>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</si>
  <si>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</si>
  <si>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</si>
  <si>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</si>
  <si>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</si>
  <si>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</si>
  <si>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</si>
  <si>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</si>
  <si>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</si>
  <si>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</si>
  <si>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</si>
  <si>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</si>
  <si>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</si>
  <si>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</si>
  <si>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</si>
  <si>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</si>
  <si>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</si>
  <si>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</si>
  <si>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</si>
  <si>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</si>
  <si>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</si>
  <si>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</si>
  <si>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</si>
  <si>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</si>
  <si>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</si>
  <si>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</si>
  <si>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</si>
  <si>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</si>
  <si>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</si>
  <si>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</si>
  <si>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</si>
  <si>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</si>
  <si>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</si>
  <si>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</si>
  <si>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</si>
  <si>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</si>
  <si>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</si>
  <si>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</si>
  <si>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</si>
  <si>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</si>
  <si>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</si>
  <si>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</si>
  <si>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</si>
  <si>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</si>
  <si>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</si>
  <si>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</si>
  <si>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</si>
  <si>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</si>
  <si>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</si>
  <si>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</si>
  <si>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</si>
  <si>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</si>
  <si>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</si>
  <si>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</si>
  <si>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</si>
  <si>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</si>
  <si>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</si>
  <si>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</si>
  <si>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</si>
  <si>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</si>
  <si>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</si>
  <si>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</si>
  <si>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</si>
  <si>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</si>
  <si>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</si>
  <si>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</si>
  <si>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</si>
  <si>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</si>
  <si>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</si>
  <si>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</si>
  <si>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</si>
  <si>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</si>
  <si>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</si>
  <si>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</si>
  <si>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</si>
  <si>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</si>
  <si>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</si>
  <si>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</si>
  <si>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</si>
  <si>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</si>
  <si>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</si>
  <si>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</si>
  <si>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</si>
  <si>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</si>
  <si>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</si>
  <si>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</si>
  <si>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</si>
  <si>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</si>
  <si>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</si>
  <si>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</si>
  <si>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</si>
  <si>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</si>
  <si>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</si>
  <si>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</si>
  <si>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</si>
  <si>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</si>
  <si>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</si>
  <si>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</si>
  <si>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</si>
  <si>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</si>
  <si>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</si>
  <si>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</si>
  <si>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</si>
  <si>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</si>
  <si>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</si>
  <si>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</si>
  <si>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</si>
  <si>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</si>
  <si>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</si>
  <si>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</si>
  <si>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</si>
  <si>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</si>
  <si>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</si>
  <si>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</si>
  <si>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</si>
  <si>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</si>
  <si>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</si>
  <si>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</si>
  <si>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</si>
  <si>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</si>
  <si>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</si>
  <si>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</si>
  <si>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</si>
  <si>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</si>
  <si>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</si>
  <si>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</si>
  <si>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</si>
  <si>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</si>
  <si>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</si>
  <si>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</si>
  <si>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</si>
  <si>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</si>
  <si>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</si>
  <si>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</si>
  <si>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</si>
  <si>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</si>
  <si>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</si>
  <si>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</si>
  <si>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</si>
  <si>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</si>
  <si>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</si>
  <si>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</si>
  <si>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</si>
  <si>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</si>
  <si>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</si>
  <si>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</si>
  <si>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</si>
  <si>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</si>
  <si>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</si>
  <si>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</si>
  <si>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</si>
  <si>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</si>
  <si>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</si>
  <si>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</si>
  <si>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</si>
  <si>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</si>
  <si>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</si>
  <si>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</si>
  <si>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</si>
  <si>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</si>
  <si>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</si>
  <si>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</si>
  <si>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</si>
  <si>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</si>
  <si>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</si>
  <si>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</si>
  <si>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</si>
  <si>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</si>
  <si>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</si>
  <si>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</si>
  <si>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</si>
  <si>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</si>
  <si>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</si>
  <si>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</si>
  <si>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</si>
  <si>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</si>
  <si>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</si>
  <si>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</si>
  <si>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</si>
  <si>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</si>
  <si>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</si>
  <si>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</si>
  <si>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</si>
  <si>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</si>
  <si>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</si>
  <si>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</si>
  <si>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</si>
  <si>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</si>
  <si>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</si>
  <si>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</si>
  <si>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</si>
  <si>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</si>
  <si>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</si>
  <si>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</si>
  <si>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</si>
  <si>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</si>
  <si>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</si>
  <si>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</si>
  <si>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</si>
  <si>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</si>
  <si>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</si>
  <si>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</si>
  <si>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</si>
  <si>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</si>
  <si>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</si>
  <si>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</si>
  <si>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</si>
  <si>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</si>
  <si>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</si>
  <si>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</si>
  <si>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</si>
  <si>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</si>
  <si>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</si>
  <si>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</si>
  <si>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</si>
  <si>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</si>
  <si>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</si>
  <si>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</si>
  <si>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</si>
  <si>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</si>
  <si>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</si>
  <si>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</si>
  <si>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</si>
  <si>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</si>
  <si>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</si>
  <si>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</si>
  <si>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</si>
  <si>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</si>
  <si>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</si>
  <si>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</si>
  <si>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</si>
  <si>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</si>
  <si>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</si>
  <si>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</si>
  <si>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</si>
  <si>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</si>
  <si>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</si>
  <si>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</si>
  <si>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</si>
  <si>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</si>
  <si>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</si>
  <si>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</si>
  <si>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</si>
  <si>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</si>
  <si>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</si>
  <si>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</si>
  <si>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</si>
  <si>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</si>
  <si>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</si>
  <si>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</si>
  <si>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</si>
  <si>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</si>
  <si>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</si>
  <si>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</si>
  <si>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</si>
  <si>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</si>
  <si>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</si>
  <si>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</si>
  <si>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</si>
  <si>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</si>
  <si>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</si>
  <si>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</si>
  <si>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</si>
  <si>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</si>
  <si>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</si>
  <si>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</si>
  <si>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</si>
  <si>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</si>
  <si>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</si>
  <si>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</si>
  <si>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</si>
  <si>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</si>
  <si>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</si>
  <si>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</si>
  <si>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</si>
  <si>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</si>
  <si>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</si>
  <si>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</si>
  <si>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</si>
  <si>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</si>
  <si>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</si>
  <si>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</si>
  <si>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</si>
  <si>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</si>
  <si>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</si>
  <si>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</si>
  <si>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</si>
  <si>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</si>
  <si>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</si>
  <si>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</si>
  <si>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</si>
  <si>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</si>
  <si>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</si>
  <si>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</si>
  <si>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</si>
  <si>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</si>
  <si>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</si>
  <si>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</si>
  <si>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</si>
  <si>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</si>
  <si>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</si>
  <si>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</si>
  <si>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</si>
  <si>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</si>
  <si>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</si>
  <si>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</si>
  <si>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</si>
  <si>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</si>
  <si>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</si>
  <si>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</si>
  <si>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</si>
  <si>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</si>
  <si>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</si>
  <si>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</si>
  <si>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</si>
  <si>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</si>
  <si>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</si>
  <si>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</si>
  <si>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</si>
  <si>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</si>
  <si>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</si>
  <si>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</si>
  <si>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</si>
  <si>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</si>
  <si>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</si>
  <si>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</si>
  <si>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</si>
  <si>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</si>
  <si>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</si>
  <si>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</si>
  <si>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</si>
  <si>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</si>
  <si>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</si>
  <si>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</si>
  <si>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</si>
  <si>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</si>
  <si>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</si>
  <si>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</si>
  <si>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</si>
  <si>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</si>
  <si>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</si>
  <si>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</si>
  <si>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</si>
  <si>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</si>
  <si>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</si>
  <si>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</si>
  <si>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</si>
  <si>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</si>
  <si>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</si>
  <si>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</si>
  <si>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</si>
  <si>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</si>
  <si>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</si>
  <si>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</si>
  <si>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</si>
  <si>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</si>
  <si>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</si>
  <si>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</si>
  <si>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</si>
  <si>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</si>
  <si>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</si>
  <si>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</si>
  <si>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</si>
  <si>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</si>
  <si>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</si>
  <si>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</si>
  <si>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</si>
  <si>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</si>
  <si>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</si>
  <si>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</si>
  <si>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</si>
  <si>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</si>
  <si>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</si>
  <si>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</si>
  <si>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</si>
  <si>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</si>
  <si>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</si>
  <si>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</si>
  <si>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</si>
  <si>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</si>
  <si>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</si>
  <si>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</si>
  <si>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</si>
  <si>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</si>
  <si>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</si>
  <si>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</si>
  <si>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</si>
  <si>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</si>
  <si>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</si>
  <si>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</si>
  <si>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</si>
  <si>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</si>
  <si>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</si>
  <si>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</si>
  <si>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</si>
  <si>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</si>
  <si>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</si>
  <si>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</si>
  <si>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</si>
  <si>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</si>
  <si>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</si>
  <si>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</si>
  <si>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</si>
  <si>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</si>
  <si>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</si>
  <si>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</si>
  <si>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</si>
  <si>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</si>
  <si>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</si>
  <si>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</si>
  <si>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</si>
  <si>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</si>
  <si>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</si>
  <si>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</si>
  <si>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</si>
  <si>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</si>
  <si>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</si>
  <si>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</si>
  <si>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</si>
  <si>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</si>
  <si>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</si>
  <si>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</si>
  <si>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</si>
  <si>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</si>
  <si>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</si>
  <si>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</si>
  <si>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</si>
  <si>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</si>
  <si>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</si>
  <si>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</si>
  <si>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</si>
  <si>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</si>
  <si>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</si>
  <si>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</si>
  <si>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</si>
  <si>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</si>
  <si>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</si>
  <si>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</si>
  <si>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</si>
  <si>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</si>
  <si>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</si>
  <si>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</si>
  <si>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</si>
  <si>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</si>
  <si>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</si>
  <si>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</si>
  <si>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</si>
  <si>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</si>
  <si>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</si>
  <si>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</si>
  <si>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</si>
  <si>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</si>
  <si>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</si>
  <si>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</si>
  <si>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</si>
  <si>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</si>
  <si>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</si>
  <si>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</si>
  <si>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</si>
  <si>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</si>
  <si>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</si>
  <si>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</si>
  <si>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</si>
  <si>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</si>
  <si>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</si>
  <si>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</si>
  <si>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</si>
  <si>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</si>
  <si>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</si>
  <si>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</si>
  <si>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</si>
  <si>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</si>
  <si>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</si>
  <si>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</si>
  <si>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</si>
  <si>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</si>
  <si>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</si>
  <si>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</si>
  <si>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</si>
  <si>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</si>
  <si>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</si>
  <si>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</si>
  <si>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</si>
  <si>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</si>
  <si>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</si>
  <si>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</si>
  <si>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</si>
  <si>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</si>
  <si>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</si>
  <si>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</si>
  <si>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</si>
  <si>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</si>
  <si>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</si>
  <si>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</si>
  <si>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</si>
  <si>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</si>
  <si>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</si>
  <si>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</si>
  <si>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</si>
  <si>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</si>
  <si>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</si>
  <si>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</si>
  <si>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</si>
  <si>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</si>
  <si>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</si>
  <si>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</si>
  <si>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</si>
  <si>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</si>
  <si>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</si>
  <si>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</si>
  <si>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</si>
  <si>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</si>
  <si>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</si>
  <si>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</si>
  <si>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</si>
  <si>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</si>
  <si>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</si>
  <si>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</si>
  <si>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</si>
  <si>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</si>
  <si>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</si>
  <si>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</si>
  <si>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</si>
  <si>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</si>
  <si>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</si>
  <si>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</si>
  <si>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</si>
  <si>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</si>
  <si>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</si>
  <si>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</si>
  <si>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</si>
  <si>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</si>
  <si>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</si>
  <si>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</si>
  <si>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</si>
  <si>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</si>
  <si>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</si>
  <si>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</si>
  <si>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</si>
  <si>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</si>
  <si>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</si>
  <si>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</si>
  <si>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</si>
  <si>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</si>
  <si>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</si>
  <si>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</si>
  <si>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</si>
  <si>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</si>
  <si>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</si>
  <si>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</si>
  <si>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</si>
  <si>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</si>
  <si>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</si>
  <si>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</si>
  <si>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</si>
  <si>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</si>
  <si>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</si>
  <si>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</si>
  <si>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</si>
  <si>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</si>
  <si>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</si>
  <si>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</si>
  <si>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</si>
  <si>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</si>
  <si>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</si>
  <si>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</si>
  <si>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</si>
  <si>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</si>
  <si>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</si>
  <si>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</si>
  <si>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</si>
  <si>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</si>
  <si>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</si>
  <si>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</si>
  <si>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</si>
  <si>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</si>
  <si>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</si>
  <si>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</si>
  <si>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</si>
  <si>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</si>
  <si>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</si>
  <si>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</si>
  <si>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</si>
  <si>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</si>
  <si>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</si>
  <si>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</si>
  <si>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</si>
  <si>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</si>
  <si>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</si>
  <si>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</si>
  <si>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</si>
  <si>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</si>
  <si>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</si>
  <si>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</si>
  <si>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</si>
  <si>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</si>
  <si>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</si>
  <si>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</si>
  <si>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</si>
  <si>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</si>
  <si>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</si>
  <si>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</si>
  <si>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</si>
  <si>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</si>
  <si>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</si>
  <si>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</si>
  <si>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</si>
  <si>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</si>
  <si>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</si>
  <si>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</si>
  <si>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</si>
  <si>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</si>
  <si>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</si>
  <si>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</si>
  <si>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</si>
  <si>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</si>
  <si>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</si>
  <si>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</si>
  <si>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</si>
  <si>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</si>
  <si>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</si>
  <si>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</si>
  <si>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</si>
  <si>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</si>
  <si>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</si>
  <si>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</si>
  <si>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</si>
  <si>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</si>
  <si>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</si>
  <si>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</si>
  <si>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</si>
  <si>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</si>
  <si>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</si>
  <si>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</si>
  <si>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</si>
  <si>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</si>
  <si>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</si>
  <si>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</si>
  <si>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</si>
  <si>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</si>
  <si>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</si>
  <si>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</si>
  <si>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</si>
  <si>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</si>
  <si>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</si>
  <si>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</si>
  <si>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</si>
  <si>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</si>
  <si>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</si>
  <si>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</si>
  <si>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</si>
  <si>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</si>
  <si>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</si>
  <si>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</si>
  <si>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</si>
  <si>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</si>
  <si>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</si>
  <si>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</si>
  <si>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</si>
  <si>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</si>
  <si>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</si>
  <si>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</si>
  <si>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</si>
  <si>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</si>
  <si>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</si>
  <si>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</si>
  <si>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</si>
  <si>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</si>
  <si>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</si>
  <si>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</si>
  <si>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</si>
  <si>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</si>
  <si>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</si>
  <si>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</si>
  <si>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</si>
  <si>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</si>
  <si>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</si>
  <si>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</si>
  <si>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</si>
  <si>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</si>
  <si>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</si>
  <si>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</si>
  <si>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</si>
  <si>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</si>
  <si>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</si>
  <si>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</si>
  <si>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</si>
  <si>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</si>
  <si>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</si>
  <si>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</si>
  <si>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</si>
  <si>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</si>
  <si>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</si>
  <si>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</si>
  <si>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</si>
  <si>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</si>
  <si>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</si>
  <si>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</si>
  <si>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</si>
  <si>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</si>
  <si>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</si>
  <si>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</si>
  <si>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</si>
  <si>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</si>
  <si>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</si>
  <si>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</si>
  <si>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</si>
  <si>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</si>
  <si>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</si>
  <si>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</si>
  <si>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</si>
  <si>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</si>
  <si>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</si>
  <si>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</si>
  <si>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</si>
  <si>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</si>
  <si>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</si>
  <si>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</si>
  <si>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</si>
  <si>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</si>
  <si>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</si>
  <si>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</si>
  <si>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</si>
  <si>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</si>
  <si>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</si>
  <si>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</si>
  <si>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</si>
  <si>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</si>
  <si>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</si>
  <si>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</si>
  <si>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</si>
  <si>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</si>
  <si>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</si>
  <si>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</si>
  <si>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</si>
  <si>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</si>
  <si>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</si>
  <si>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</si>
  <si>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</si>
  <si>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</si>
  <si>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</si>
  <si>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</si>
  <si>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</si>
  <si>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</si>
  <si>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</si>
  <si>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</si>
  <si>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</si>
  <si>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</si>
  <si>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</si>
  <si>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</si>
  <si>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</si>
  <si>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</si>
  <si>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</si>
  <si>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</si>
  <si>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</si>
  <si>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</si>
  <si>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</si>
  <si>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</si>
  <si>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</si>
  <si>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</si>
  <si>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</si>
  <si>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</si>
  <si>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</si>
  <si>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</si>
  <si>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</si>
  <si>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</si>
  <si>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</si>
  <si>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</si>
  <si>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</si>
  <si>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</si>
  <si>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</si>
  <si>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</si>
  <si>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</si>
  <si>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</si>
  <si>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</si>
  <si>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</si>
  <si>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</si>
  <si>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</si>
  <si>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</si>
  <si>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</si>
  <si>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</si>
  <si>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</si>
  <si>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</si>
  <si>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</si>
  <si>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</si>
  <si>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</si>
  <si>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</si>
  <si>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</si>
  <si>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</si>
  <si>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</si>
  <si>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</si>
  <si>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</si>
  <si>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</si>
  <si>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</si>
  <si>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</si>
  <si>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</si>
  <si>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</si>
  <si>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</si>
  <si>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</si>
  <si>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</si>
  <si>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</si>
  <si>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</si>
  <si>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</si>
  <si>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</si>
  <si>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</si>
  <si>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</si>
  <si>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</si>
  <si>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</si>
  <si>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</si>
  <si>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</si>
  <si>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</si>
  <si>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</si>
  <si>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</si>
  <si>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</si>
  <si>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</si>
  <si>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</si>
  <si>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</si>
  <si>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</si>
  <si>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</si>
  <si>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</si>
  <si>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</si>
  <si>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</si>
  <si>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</si>
  <si>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</si>
  <si>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</si>
  <si>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</si>
  <si>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</si>
  <si>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</si>
  <si>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</si>
  <si>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</si>
  <si>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</si>
  <si>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</si>
  <si>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</si>
  <si>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</si>
  <si>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</si>
  <si>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</si>
  <si>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</si>
  <si>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</si>
  <si>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</si>
  <si>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</si>
  <si>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</si>
  <si>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</si>
  <si>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</si>
  <si>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</si>
  <si>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</si>
  <si>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</si>
  <si>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</si>
  <si>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</si>
  <si>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</si>
  <si>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</si>
  <si>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</si>
  <si>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</si>
  <si>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</si>
  <si>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</si>
  <si>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</si>
  <si>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</si>
  <si>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</si>
  <si>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</si>
  <si>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</si>
  <si>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</si>
  <si>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</si>
  <si>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</si>
  <si>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</si>
  <si>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</si>
  <si>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</si>
  <si>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</si>
  <si>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</si>
  <si>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</si>
  <si>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</si>
  <si>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</si>
  <si>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</si>
  <si>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</si>
  <si>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</si>
  <si>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</si>
  <si>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</si>
  <si>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</si>
  <si>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</si>
  <si>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</si>
  <si>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</si>
  <si>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</si>
  <si>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</si>
  <si>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</si>
  <si>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</si>
  <si>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</si>
  <si>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</si>
  <si>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</si>
  <si>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</si>
  <si>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</si>
  <si>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</si>
  <si>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</si>
  <si>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</si>
  <si>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</si>
  <si>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</si>
  <si>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</si>
  <si>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</si>
  <si>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</si>
  <si>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</si>
  <si>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</si>
  <si>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</si>
  <si>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</si>
  <si>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</si>
  <si>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</si>
  <si>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</si>
  <si>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</si>
  <si>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</si>
  <si>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</si>
  <si>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</si>
  <si>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</si>
  <si>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</si>
  <si>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</si>
  <si>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</si>
  <si>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</si>
  <si>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</si>
  <si>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</si>
  <si>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</si>
  <si>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</si>
  <si>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</si>
  <si>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</si>
  <si>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</si>
  <si>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</si>
  <si>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</si>
  <si>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</si>
  <si>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</si>
  <si>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</si>
  <si>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</si>
  <si>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</si>
  <si>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</si>
  <si>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</si>
  <si>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</si>
  <si>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</si>
  <si>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</si>
  <si>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</si>
  <si>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</si>
  <si>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</si>
  <si>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</si>
  <si>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</si>
  <si>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</si>
  <si>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</si>
  <si>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</si>
  <si>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</si>
  <si>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</si>
  <si>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</si>
  <si>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</si>
  <si>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</si>
  <si>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</si>
  <si>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</si>
  <si>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</si>
  <si>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</si>
  <si>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</si>
  <si>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</si>
  <si>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</si>
  <si>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</si>
  <si>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</si>
  <si>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</si>
  <si>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</si>
  <si>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</si>
  <si>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</si>
  <si>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</si>
  <si>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</si>
  <si>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</si>
  <si>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</si>
  <si>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</si>
  <si>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</si>
  <si>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</si>
  <si>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</si>
  <si>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</si>
  <si>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</si>
  <si>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</si>
  <si>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</si>
  <si>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</si>
  <si>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</si>
  <si>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</si>
  <si>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</si>
  <si>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</si>
  <si>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</si>
  <si>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</si>
  <si>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</si>
  <si>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</si>
  <si>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</si>
  <si>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</si>
  <si>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</si>
  <si>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</si>
  <si>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</si>
  <si>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</si>
  <si>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</si>
  <si>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</si>
  <si>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</si>
  <si>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</si>
  <si>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</si>
  <si>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</si>
  <si>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</si>
  <si>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</si>
  <si>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</si>
  <si>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</si>
  <si>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</si>
  <si>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</si>
  <si>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</si>
  <si>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</si>
  <si>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</si>
  <si>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</si>
  <si>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</si>
  <si>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</si>
  <si>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</si>
  <si>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</si>
  <si>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</si>
  <si>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</si>
  <si>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</si>
  <si>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</si>
  <si>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</si>
  <si>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</si>
  <si>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</si>
  <si>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</si>
  <si>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</si>
  <si>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</si>
  <si>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</si>
  <si>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</si>
  <si>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</si>
  <si>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</si>
  <si>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</si>
  <si>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</si>
  <si>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</si>
  <si>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</si>
  <si>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</si>
  <si>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</si>
  <si>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</si>
  <si>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</si>
  <si>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</si>
  <si>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</si>
  <si>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</si>
  <si>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</si>
  <si>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</si>
  <si>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</si>
  <si>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</si>
  <si>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</si>
  <si>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</si>
  <si>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</si>
  <si>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</si>
  <si>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</si>
  <si>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</si>
  <si>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</si>
  <si>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</si>
  <si>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</si>
  <si>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</si>
  <si>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</si>
  <si>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</si>
  <si>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</si>
  <si>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</si>
  <si>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</si>
  <si>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</si>
  <si>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</si>
  <si>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</si>
  <si>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</si>
  <si>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</si>
  <si>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</si>
  <si>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</si>
  <si>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</si>
  <si>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</si>
  <si>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</si>
  <si>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</si>
  <si>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</si>
  <si>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</si>
  <si>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</si>
  <si>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</si>
  <si>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</si>
  <si>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</si>
  <si>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</si>
  <si>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</si>
  <si>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</si>
  <si>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</si>
  <si>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</si>
  <si>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</si>
  <si>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</si>
  <si>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</si>
  <si>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</si>
  <si>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</si>
  <si>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</si>
  <si>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</si>
  <si>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</si>
  <si>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</si>
  <si>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</si>
  <si>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</si>
  <si>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</si>
  <si>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</si>
  <si>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</si>
  <si>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</si>
  <si>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</si>
  <si>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</si>
  <si>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</si>
  <si>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</si>
  <si>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</si>
  <si>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</si>
  <si>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</si>
  <si>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</si>
  <si>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</si>
  <si>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</si>
  <si>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</si>
  <si>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</si>
  <si>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</si>
  <si>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</si>
  <si>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</si>
  <si>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</si>
  <si>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</si>
  <si>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</si>
  <si>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</si>
  <si>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</si>
  <si>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</si>
  <si>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</si>
  <si>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</si>
  <si>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</si>
  <si>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</si>
  <si>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</si>
  <si>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</si>
  <si>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</si>
  <si>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</si>
  <si>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</si>
  <si>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</si>
  <si>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</si>
  <si>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</si>
  <si>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</si>
  <si>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</si>
  <si>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</si>
  <si>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</si>
  <si>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</si>
  <si>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</si>
  <si>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</si>
  <si>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</si>
  <si>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</si>
  <si>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</si>
  <si>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</si>
  <si>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</si>
  <si>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</si>
  <si>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</si>
  <si>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</si>
  <si>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</si>
  <si>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</si>
  <si>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</si>
  <si>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</si>
  <si>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</si>
  <si>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</si>
  <si>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</si>
  <si>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</si>
  <si>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</si>
  <si>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</si>
  <si>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</si>
  <si>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</si>
  <si>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</si>
  <si>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</si>
  <si>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</si>
  <si>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</si>
  <si>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</si>
  <si>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</si>
  <si>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</si>
  <si>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</si>
  <si>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</si>
  <si>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</si>
  <si>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</si>
  <si>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</si>
  <si>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</si>
  <si>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</si>
  <si>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</si>
  <si>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</si>
  <si>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</si>
  <si>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</si>
  <si>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</si>
  <si>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</si>
  <si>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</si>
  <si>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</si>
  <si>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</si>
  <si>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</si>
  <si>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</si>
  <si>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</si>
  <si>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</si>
  <si>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</si>
  <si>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</si>
  <si>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</si>
  <si>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</si>
  <si>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</si>
  <si>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</si>
  <si>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</si>
  <si>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</si>
  <si>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</si>
  <si>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</si>
  <si>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</si>
  <si>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</si>
  <si>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</si>
  <si>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</si>
  <si>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</si>
  <si>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</si>
  <si>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</si>
  <si>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</si>
  <si>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</si>
  <si>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</si>
  <si>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</si>
  <si>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</si>
  <si>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</si>
  <si>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</si>
  <si>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</si>
  <si>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</si>
  <si>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</si>
  <si>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</si>
  <si>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</si>
  <si>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</si>
  <si>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</si>
  <si>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</si>
  <si>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</si>
  <si>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</si>
  <si>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</si>
  <si>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</si>
  <si>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</si>
  <si>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</si>
  <si>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</si>
  <si>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</si>
  <si>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</si>
  <si>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</si>
  <si>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</si>
  <si>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</si>
  <si>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</si>
  <si>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</si>
  <si>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</si>
  <si>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</si>
  <si>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</si>
  <si>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</si>
  <si>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</si>
  <si>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</si>
  <si>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</si>
  <si>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</si>
  <si>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</si>
  <si>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</si>
  <si>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</si>
  <si>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</si>
  <si>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</si>
  <si>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</si>
  <si>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</si>
  <si>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</si>
  <si>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</si>
  <si>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</si>
  <si>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</si>
  <si>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</si>
  <si>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</si>
  <si>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</si>
  <si>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</si>
  <si>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</si>
  <si>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</si>
  <si>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</si>
  <si>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</si>
  <si>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</si>
  <si>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</si>
  <si>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</si>
  <si>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</si>
  <si>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</si>
  <si>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</si>
  <si>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</si>
  <si>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</si>
  <si>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</si>
  <si>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</si>
  <si>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</si>
  <si>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</si>
  <si>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</si>
  <si>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</si>
  <si>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</si>
  <si>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</si>
  <si>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</si>
  <si>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</si>
  <si>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</si>
  <si>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</si>
  <si>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</si>
  <si>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</si>
  <si>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</si>
  <si>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</si>
  <si>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</si>
  <si>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</si>
  <si>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</si>
  <si>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</si>
  <si>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</si>
  <si>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</si>
  <si>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</si>
  <si>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</si>
  <si>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</si>
  <si>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</si>
  <si>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</si>
  <si>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</si>
  <si>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</si>
  <si>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</si>
  <si>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</si>
  <si>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</si>
  <si>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</si>
  <si>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</si>
  <si>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</si>
  <si>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</si>
  <si>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</si>
  <si>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</si>
  <si>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</si>
  <si>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</si>
  <si>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</si>
  <si>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</si>
  <si>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</si>
  <si>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</si>
  <si>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</si>
  <si>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</si>
  <si>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</si>
  <si>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</si>
  <si>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</si>
  <si>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</si>
  <si>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</si>
  <si>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</si>
  <si>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</si>
  <si>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</si>
  <si>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</si>
  <si>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</si>
  <si>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</si>
  <si>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</si>
  <si>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</si>
  <si>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</si>
  <si>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</si>
  <si>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</si>
  <si>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</si>
  <si>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</si>
  <si>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</si>
  <si>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</si>
  <si>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</si>
  <si>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</si>
  <si>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</si>
  <si>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</si>
  <si>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</si>
  <si>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</si>
  <si>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</si>
  <si>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</si>
  <si>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</si>
  <si>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</si>
  <si>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</si>
  <si>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</si>
  <si>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</si>
  <si>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</si>
  <si>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</si>
  <si>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</si>
  <si>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</si>
  <si>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</si>
  <si>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</si>
  <si>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</si>
  <si>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</si>
  <si>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</si>
  <si>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</si>
  <si>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</si>
  <si>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</si>
  <si>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</si>
  <si>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</si>
  <si>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</si>
  <si>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</si>
  <si>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</si>
  <si>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</si>
  <si>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</si>
  <si>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</si>
  <si>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</si>
  <si>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</si>
  <si>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</si>
  <si>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</si>
  <si>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</si>
  <si>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</si>
  <si>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</si>
  <si>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</si>
  <si>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</si>
  <si>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</si>
  <si>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</si>
  <si>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</si>
  <si>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</si>
  <si>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</si>
  <si>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</si>
  <si>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</si>
  <si>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</si>
  <si>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</si>
  <si>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</si>
  <si>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</si>
  <si>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</si>
  <si>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</si>
  <si>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</si>
  <si>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</si>
  <si>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</si>
  <si>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</si>
  <si>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</si>
  <si>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</si>
  <si>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</si>
  <si>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</si>
  <si>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</si>
  <si>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</si>
  <si>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</si>
  <si>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</si>
  <si>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</si>
  <si>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</si>
  <si>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</si>
  <si>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</si>
  <si>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</si>
  <si>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</si>
  <si>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</si>
  <si>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</si>
  <si>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</si>
  <si>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</si>
  <si>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</si>
  <si>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</si>
  <si>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</si>
  <si>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</si>
  <si>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</si>
  <si>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</si>
  <si>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</si>
  <si>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</si>
  <si>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</si>
  <si>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</si>
  <si>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</si>
  <si>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</si>
  <si>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</si>
  <si>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</si>
  <si>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</si>
  <si>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</si>
  <si>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</si>
  <si>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</si>
  <si>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</si>
  <si>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</si>
  <si>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</si>
  <si>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</si>
  <si>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</si>
  <si>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</si>
  <si>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</si>
  <si>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</si>
  <si>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</si>
  <si>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</si>
  <si>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</si>
  <si>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</si>
  <si>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</si>
  <si>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</si>
  <si>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</si>
  <si>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</si>
  <si>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</si>
  <si>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</si>
  <si>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</si>
  <si>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</si>
  <si>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</si>
  <si>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</si>
  <si>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</si>
  <si>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</si>
  <si>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</si>
  <si>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</si>
  <si>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</si>
  <si>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</si>
  <si>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</si>
  <si>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</si>
  <si>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</si>
  <si>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</si>
  <si>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</si>
  <si>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</si>
  <si>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</si>
  <si>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</si>
  <si>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</si>
  <si>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</si>
  <si>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</si>
  <si>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</si>
  <si>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</si>
  <si>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</si>
  <si>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</si>
  <si>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</si>
  <si>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</si>
  <si>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</si>
  <si>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</si>
  <si>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</si>
  <si>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</si>
  <si>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</si>
  <si>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</si>
  <si>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</si>
  <si>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</si>
  <si>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</si>
  <si>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</si>
  <si>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</si>
  <si>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</si>
  <si>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</si>
  <si>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</si>
  <si>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</si>
  <si>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</si>
  <si>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</si>
  <si>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</si>
  <si>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</si>
  <si>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</si>
  <si>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</si>
  <si>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</si>
  <si>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</si>
  <si>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</si>
  <si>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</si>
  <si>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</si>
  <si>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</si>
  <si>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</si>
  <si>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</si>
  <si>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</si>
  <si>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</si>
  <si>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</si>
  <si>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</si>
  <si>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</si>
  <si>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</si>
  <si>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</si>
  <si>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</si>
  <si>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</si>
  <si>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</si>
  <si>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</si>
  <si>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</si>
  <si>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</si>
  <si>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</si>
  <si>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</si>
  <si>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</si>
  <si>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</si>
  <si>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</si>
  <si>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</si>
  <si>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</si>
  <si>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</si>
  <si>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</si>
  <si>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</si>
  <si>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</si>
  <si>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</si>
  <si>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</si>
  <si>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</si>
  <si>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</si>
  <si>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</si>
  <si>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</si>
  <si>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</si>
  <si>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</si>
  <si>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</si>
  <si>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</si>
  <si>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</si>
  <si>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</si>
  <si>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</si>
  <si>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</si>
  <si>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</si>
  <si>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</si>
  <si>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</si>
  <si>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</si>
  <si>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</si>
  <si>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</si>
  <si>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</si>
  <si>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</si>
  <si>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</si>
  <si>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</si>
  <si>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</si>
  <si>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</si>
  <si>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</si>
  <si>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</si>
  <si>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</si>
  <si>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</si>
  <si>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</si>
  <si>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</si>
  <si>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</si>
  <si>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</si>
  <si>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</si>
  <si>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</si>
  <si>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</si>
  <si>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</si>
  <si>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</si>
  <si>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</si>
  <si>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</si>
  <si>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</si>
  <si>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</si>
  <si>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</si>
  <si>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</si>
  <si>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</si>
  <si>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</si>
  <si>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</si>
  <si>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</si>
  <si>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</si>
  <si>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</si>
  <si>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</si>
  <si>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</si>
  <si>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</si>
  <si>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</si>
  <si>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</si>
  <si>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</si>
  <si>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</si>
  <si>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</si>
  <si>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</si>
  <si>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</si>
  <si>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</si>
  <si>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</si>
  <si>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</si>
  <si>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</si>
  <si>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</si>
  <si>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</si>
  <si>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</si>
  <si>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</si>
  <si>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</si>
  <si>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</si>
  <si>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</si>
  <si>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</si>
  <si>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</si>
  <si>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</si>
  <si>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</si>
  <si>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</si>
  <si>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</si>
  <si>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</si>
  <si>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</si>
  <si>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</si>
  <si>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</si>
  <si>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</si>
  <si>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</si>
  <si>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</si>
  <si>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</si>
  <si>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</si>
  <si>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</si>
  <si>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</si>
  <si>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</si>
  <si>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</si>
  <si>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</si>
  <si>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</si>
  <si>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</si>
  <si>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</si>
  <si>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</si>
  <si>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</si>
  <si>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</si>
  <si>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</si>
  <si>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</si>
  <si>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</si>
  <si>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</si>
  <si>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</si>
  <si>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</si>
  <si>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</si>
  <si>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</si>
  <si>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</si>
  <si>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</si>
  <si>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</si>
  <si>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</si>
  <si>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</si>
  <si>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</si>
  <si>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</si>
  <si>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</si>
  <si>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</si>
  <si>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</si>
  <si>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</si>
  <si>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</si>
  <si>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</si>
  <si>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</si>
  <si>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</si>
  <si>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</si>
  <si>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</si>
  <si>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</si>
  <si>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</si>
  <si>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</si>
  <si>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</si>
  <si>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</si>
  <si>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</si>
  <si>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</si>
  <si>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</si>
  <si>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</si>
  <si>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</si>
  <si>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</si>
  <si>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</si>
  <si>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</si>
  <si>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</si>
  <si>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</si>
  <si>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</si>
  <si>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</si>
  <si>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</si>
  <si>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</si>
  <si>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</si>
  <si>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</si>
  <si>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</si>
  <si>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</si>
  <si>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</si>
  <si>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</si>
  <si>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</si>
  <si>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</si>
  <si>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</si>
  <si>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</si>
  <si>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</si>
  <si>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</si>
  <si>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</si>
  <si>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</si>
  <si>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</si>
  <si>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</si>
  <si>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</si>
  <si>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</si>
  <si>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</si>
  <si>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</si>
  <si>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</si>
  <si>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</si>
  <si>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</si>
  <si>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</si>
  <si>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</si>
  <si>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</si>
  <si>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</si>
  <si>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</si>
  <si>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</si>
  <si>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</si>
  <si>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</si>
  <si>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</si>
  <si>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</si>
  <si>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</si>
  <si>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</si>
  <si>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</si>
  <si>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</si>
  <si>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</si>
  <si>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</si>
  <si>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</si>
  <si>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</si>
  <si>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</si>
  <si>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</si>
  <si>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</si>
  <si>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</si>
  <si>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</si>
  <si>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</si>
  <si>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</si>
  <si>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</si>
  <si>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</si>
  <si>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</si>
  <si>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</si>
  <si>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</si>
  <si>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</si>
  <si>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</si>
  <si>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</si>
  <si>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</si>
  <si>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</si>
  <si>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</si>
  <si>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</si>
  <si>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</si>
  <si>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</si>
  <si>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</si>
  <si>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</si>
  <si>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</si>
  <si>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</si>
  <si>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</si>
  <si>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</si>
  <si>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</si>
  <si>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</si>
  <si>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</si>
  <si>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</si>
  <si>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</si>
  <si>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</si>
  <si>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</si>
  <si>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</si>
  <si>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</si>
  <si>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</si>
  <si>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</si>
  <si>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</si>
  <si>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</si>
  <si>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</si>
  <si>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</si>
  <si>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</si>
  <si>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</si>
  <si>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</si>
  <si>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</si>
  <si>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</si>
  <si>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</si>
  <si>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</si>
  <si>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</si>
  <si>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</si>
  <si>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</si>
  <si>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</si>
  <si>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</si>
  <si>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</si>
  <si>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</si>
  <si>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</si>
  <si>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</si>
  <si>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</si>
  <si>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</si>
  <si>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</si>
  <si>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</si>
  <si>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</si>
  <si>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</si>
  <si>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</si>
  <si>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</si>
  <si>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</si>
  <si>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</si>
  <si>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</si>
  <si>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</si>
  <si>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</si>
  <si>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</si>
  <si>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</si>
  <si>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</si>
  <si>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</si>
  <si>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</si>
  <si>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</si>
  <si>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</si>
  <si>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</si>
  <si>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</si>
  <si>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</si>
  <si>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</si>
  <si>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</si>
  <si>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</si>
  <si>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</si>
  <si>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</si>
  <si>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</si>
  <si>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</si>
  <si>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</si>
  <si>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</si>
  <si>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</si>
  <si>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</si>
  <si>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</si>
  <si>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</si>
  <si>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</si>
  <si>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</si>
  <si>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</si>
  <si>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</si>
  <si>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</si>
  <si>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</si>
  <si>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</si>
  <si>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</si>
  <si>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</si>
  <si>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</si>
  <si>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</si>
  <si>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</si>
  <si>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</si>
  <si>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</si>
  <si>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</si>
  <si>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</si>
  <si>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</si>
  <si>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</si>
  <si>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</si>
  <si>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</si>
  <si>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</si>
  <si>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</si>
  <si>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</si>
  <si>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</si>
  <si>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</si>
  <si>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</si>
  <si>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</si>
  <si>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</si>
  <si>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</si>
  <si>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</si>
  <si>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</si>
  <si>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</si>
  <si>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</si>
  <si>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</si>
  <si>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</si>
  <si>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</si>
  <si>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</si>
  <si>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</si>
  <si>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</si>
  <si>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</si>
  <si>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</si>
  <si>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</si>
  <si>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</si>
  <si>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</si>
  <si>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</si>
  <si>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</si>
  <si>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</si>
  <si>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</si>
  <si>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</si>
  <si>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</si>
  <si>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</si>
  <si>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</si>
  <si>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</si>
  <si>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</si>
  <si>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</si>
  <si>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</si>
  <si>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</si>
  <si>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</si>
  <si>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</si>
  <si>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</si>
  <si>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</si>
  <si>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</si>
  <si>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</si>
  <si>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</si>
  <si>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</si>
  <si>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</si>
  <si>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</si>
  <si>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</si>
  <si>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</si>
  <si>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</si>
  <si>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</si>
  <si>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</si>
  <si>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</si>
  <si>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</si>
  <si>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</si>
  <si>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</si>
  <si>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</si>
  <si>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</si>
  <si>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</si>
  <si>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</si>
  <si>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</si>
  <si>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</si>
  <si>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</si>
  <si>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</si>
  <si>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</si>
  <si>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</si>
  <si>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</si>
  <si>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</si>
  <si>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</si>
  <si>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</si>
  <si>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</si>
  <si>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</si>
  <si>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</si>
  <si>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</si>
  <si>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</si>
  <si>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</si>
  <si>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</si>
  <si>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</si>
  <si>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</si>
  <si>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</si>
  <si>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</si>
  <si>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</si>
  <si>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</si>
  <si>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</si>
  <si>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</si>
  <si>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</si>
  <si>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</si>
  <si>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</si>
  <si>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</si>
  <si>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</si>
  <si>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</si>
  <si>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</si>
  <si>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</si>
  <si>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</si>
  <si>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</si>
  <si>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</si>
  <si>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</si>
  <si>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</si>
  <si>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</si>
  <si>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</si>
  <si>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</si>
  <si>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</si>
  <si>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</si>
  <si>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</si>
  <si>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</si>
  <si>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</si>
  <si>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</si>
  <si>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</si>
  <si>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</si>
  <si>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</si>
  <si>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</si>
  <si>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</si>
  <si>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</si>
  <si>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</si>
  <si>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</si>
  <si>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</si>
  <si>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</si>
  <si>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</si>
  <si>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</si>
  <si>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</si>
  <si>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</si>
  <si>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</si>
  <si>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</si>
  <si>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</si>
  <si>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</si>
  <si>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</si>
  <si>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</si>
  <si>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</si>
  <si>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</si>
  <si>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</si>
  <si>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</si>
  <si>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</si>
  <si>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</si>
  <si>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</si>
  <si>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</si>
  <si>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</si>
  <si>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</si>
  <si>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</si>
  <si>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</si>
  <si>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</si>
  <si>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</si>
  <si>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</si>
  <si>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</si>
  <si>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</si>
  <si>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</si>
  <si>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</si>
  <si>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</si>
  <si>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</si>
  <si>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</si>
  <si>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</si>
  <si>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</si>
  <si>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</si>
  <si>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</si>
  <si>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</si>
  <si>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</si>
  <si>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</si>
  <si>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</si>
  <si>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</si>
  <si>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</si>
  <si>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</si>
  <si>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</si>
  <si>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</si>
  <si>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</si>
  <si>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</si>
  <si>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</si>
  <si>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</si>
  <si>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</si>
  <si>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</si>
  <si>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</si>
  <si>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</si>
  <si>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</si>
  <si>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</si>
  <si>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</si>
  <si>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</si>
  <si>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</si>
  <si>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</si>
  <si>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</si>
  <si>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</si>
  <si>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</si>
  <si>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</si>
  <si>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</si>
  <si>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</si>
  <si>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</si>
  <si>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</si>
  <si>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</si>
  <si>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</si>
  <si>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</si>
  <si>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</si>
  <si>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</si>
  <si>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</si>
  <si>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</si>
  <si>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</si>
  <si>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</si>
  <si>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</si>
  <si>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</si>
  <si>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</si>
  <si>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</si>
  <si>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</si>
  <si>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</si>
  <si>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</si>
  <si>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</si>
  <si>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</si>
  <si>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</si>
  <si>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</si>
  <si>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</si>
  <si>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</si>
  <si>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</si>
  <si>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</si>
  <si>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</si>
  <si>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</si>
  <si>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</si>
  <si>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</si>
  <si>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</si>
  <si>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</si>
  <si>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</si>
  <si>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</si>
  <si>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</si>
  <si>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</si>
  <si>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</si>
  <si>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</si>
  <si>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</si>
  <si>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</si>
  <si>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</si>
  <si>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</si>
  <si>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</si>
  <si>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</si>
  <si>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</si>
  <si>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</si>
  <si>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</si>
  <si>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</si>
  <si>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</si>
  <si>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</si>
  <si>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</si>
  <si>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</si>
  <si>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</si>
  <si>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</si>
  <si>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</si>
  <si>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</si>
  <si>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</si>
  <si>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</si>
  <si>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</si>
  <si>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</si>
  <si>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</si>
  <si>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</si>
  <si>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</si>
  <si>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</si>
  <si>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</si>
  <si>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</si>
  <si>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</si>
  <si>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</si>
  <si>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</si>
  <si>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</si>
  <si>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</si>
  <si>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</si>
  <si>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</si>
  <si>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</si>
  <si>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</si>
  <si>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</si>
  <si>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</si>
  <si>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</si>
  <si>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</si>
  <si>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</si>
  <si>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</si>
  <si>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</si>
  <si>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</si>
  <si>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</si>
  <si>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</si>
  <si>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</si>
  <si>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</si>
  <si>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</si>
  <si>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</si>
  <si>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</si>
  <si>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</si>
  <si>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</si>
  <si>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</si>
  <si>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</si>
  <si>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</si>
  <si>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</si>
  <si>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</si>
  <si>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</si>
  <si>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</si>
  <si>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</si>
  <si>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</si>
  <si>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</si>
  <si>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</si>
  <si>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</si>
  <si>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</si>
  <si>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</si>
  <si>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</si>
  <si>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</si>
  <si>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</si>
  <si>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</si>
  <si>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</si>
  <si>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</si>
  <si>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</si>
  <si>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</si>
  <si>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</si>
  <si>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</si>
  <si>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</si>
  <si>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</si>
  <si>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</si>
  <si>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</si>
  <si>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</si>
  <si>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</si>
  <si>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</si>
  <si>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</si>
  <si>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</si>
  <si>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</si>
  <si>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</si>
  <si>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</si>
  <si>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</si>
  <si>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</si>
  <si>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</si>
  <si>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</si>
  <si>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</si>
  <si>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</si>
  <si>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</si>
  <si>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</si>
  <si>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</si>
  <si>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</si>
  <si>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</si>
  <si>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</si>
  <si>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</si>
  <si>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</si>
  <si>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</si>
  <si>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</si>
  <si>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</si>
  <si>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</si>
  <si>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</si>
  <si>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</si>
  <si>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</si>
  <si>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</si>
  <si>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</si>
  <si>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</si>
  <si>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</si>
  <si>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</si>
  <si>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</si>
  <si>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</si>
  <si>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</si>
  <si>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</si>
  <si>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</si>
  <si>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</si>
  <si>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</si>
  <si>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</si>
  <si>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</si>
  <si>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</si>
  <si>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</si>
  <si>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</si>
  <si>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</si>
  <si>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</si>
  <si>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</si>
  <si>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</si>
  <si>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</si>
  <si>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</si>
  <si>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</si>
  <si>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</si>
  <si>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</si>
  <si>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</si>
  <si>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</si>
  <si>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</si>
  <si>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</si>
  <si>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</si>
  <si>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</si>
  <si>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</si>
  <si>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</si>
  <si>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</si>
  <si>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</si>
  <si>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</si>
  <si>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</si>
  <si>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</si>
  <si>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</si>
  <si>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</si>
  <si>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</si>
  <si>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</si>
  <si>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</si>
  <si>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</si>
  <si>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</si>
  <si>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</si>
  <si>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</si>
  <si>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</si>
  <si>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</si>
  <si>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</si>
  <si>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</si>
  <si>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</si>
  <si>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</si>
  <si>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</si>
  <si>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</si>
  <si>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</si>
  <si>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</si>
  <si>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</si>
  <si>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</si>
  <si>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</si>
  <si>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</si>
  <si>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</si>
  <si>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</si>
  <si>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</si>
  <si>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</si>
  <si>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</si>
  <si>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</si>
  <si>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</si>
  <si>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</si>
  <si>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</si>
  <si>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</si>
  <si>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</si>
  <si>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</si>
  <si>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</si>
  <si>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</si>
  <si>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</si>
  <si>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</si>
  <si>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</si>
  <si>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</si>
  <si>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</si>
  <si>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</si>
  <si>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</si>
  <si>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</si>
  <si>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</si>
  <si>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</si>
  <si>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</si>
  <si>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</si>
  <si>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</si>
  <si>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</si>
  <si>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</si>
  <si>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</si>
  <si>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</si>
  <si>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</si>
  <si>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</si>
  <si>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</si>
  <si>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</si>
  <si>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</si>
  <si>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</si>
  <si>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</si>
  <si>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</si>
  <si>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</si>
  <si>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</si>
  <si>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</si>
  <si>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</si>
  <si>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</si>
  <si>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</si>
  <si>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</si>
  <si>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</si>
  <si>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</si>
  <si>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</si>
  <si>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</si>
  <si>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</si>
  <si>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</si>
  <si>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</si>
  <si>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</si>
  <si>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</si>
  <si>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</si>
  <si>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</si>
  <si>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</si>
  <si>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</si>
  <si>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</si>
  <si>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</si>
  <si>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</si>
  <si>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</si>
  <si>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</si>
  <si>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</si>
  <si>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</si>
  <si>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</si>
  <si>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</si>
  <si>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</si>
  <si>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</si>
  <si>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</si>
  <si>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</si>
  <si>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</si>
  <si>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</si>
  <si>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</si>
  <si>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</si>
  <si>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</si>
  <si>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</si>
  <si>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</si>
  <si>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</si>
  <si>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</si>
  <si>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</si>
  <si>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</si>
  <si>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</si>
  <si>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</si>
  <si>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</si>
  <si>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</si>
  <si>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</si>
  <si>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</si>
  <si>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</si>
  <si>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</si>
  <si>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</si>
  <si>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</si>
  <si>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</si>
  <si>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</si>
  <si>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</si>
  <si>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</si>
  <si>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</si>
  <si>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</si>
  <si>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</si>
  <si>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</si>
  <si>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</si>
  <si>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</si>
  <si>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</si>
  <si>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</si>
  <si>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</si>
  <si>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</si>
  <si>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</si>
  <si>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</si>
  <si>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</si>
  <si>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</si>
  <si>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</si>
  <si>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</si>
  <si>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</si>
  <si>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</si>
  <si>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</si>
  <si>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</si>
  <si>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</si>
  <si>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</si>
  <si>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</si>
  <si>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</si>
  <si>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</si>
  <si>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</si>
  <si>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</si>
  <si>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</si>
  <si>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</si>
  <si>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</si>
  <si>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</si>
  <si>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</si>
  <si>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</si>
  <si>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</si>
  <si>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</si>
  <si>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</si>
  <si>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</si>
  <si>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</si>
  <si>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</si>
  <si>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</si>
  <si>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</si>
  <si>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</si>
  <si>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</si>
  <si>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</si>
  <si>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</si>
  <si>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</si>
  <si>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</si>
  <si>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</si>
  <si>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</si>
  <si>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</si>
  <si>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</si>
  <si>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</si>
  <si>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</si>
  <si>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</si>
  <si>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</si>
  <si>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</si>
  <si>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</si>
  <si>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</si>
  <si>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</si>
  <si>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</si>
  <si>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</si>
  <si>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</si>
  <si>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</si>
  <si>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</si>
  <si>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</si>
  <si>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</si>
  <si>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</si>
  <si>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</si>
  <si>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</si>
  <si>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</si>
  <si>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</si>
  <si>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</si>
  <si>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</si>
  <si>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</si>
  <si>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</si>
  <si>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</si>
  <si>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</si>
  <si>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</si>
  <si>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</si>
  <si>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</si>
  <si>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</si>
  <si>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</si>
  <si>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</si>
  <si>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</si>
  <si>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</si>
  <si>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</si>
  <si>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</si>
  <si>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</si>
  <si>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</si>
  <si>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</si>
  <si>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</si>
  <si>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</si>
  <si>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</si>
  <si>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</si>
  <si>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</si>
  <si>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</si>
  <si>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</si>
  <si>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</si>
  <si>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</si>
  <si>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</si>
  <si>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</si>
  <si>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</si>
  <si>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</si>
  <si>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</si>
  <si>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</si>
  <si>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</si>
  <si>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</si>
  <si>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</si>
  <si>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</si>
  <si>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</si>
  <si>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</si>
  <si>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</si>
  <si>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</si>
  <si>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</si>
  <si>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</si>
  <si>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</si>
  <si>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</si>
  <si>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</si>
  <si>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</si>
  <si>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</si>
  <si>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</si>
  <si>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</si>
  <si>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</si>
  <si>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</si>
  <si>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</si>
  <si>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</si>
  <si>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</si>
  <si>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</si>
  <si>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</si>
  <si>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</si>
  <si>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</si>
  <si>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</si>
  <si>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</si>
  <si>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</si>
  <si>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</si>
  <si>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</si>
  <si>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</si>
  <si>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</si>
  <si>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</si>
  <si>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</si>
  <si>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</si>
  <si>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</si>
  <si>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</si>
  <si>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</si>
  <si>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</si>
  <si>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</si>
  <si>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</si>
  <si>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</si>
  <si>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</si>
  <si>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</si>
  <si>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</si>
  <si>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</si>
  <si>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</si>
  <si>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</si>
  <si>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</si>
  <si>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</si>
  <si>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</si>
  <si>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</si>
  <si>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</si>
  <si>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</si>
  <si>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</si>
  <si>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</si>
  <si>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</si>
  <si>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</si>
  <si>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</si>
  <si>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</si>
  <si>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</si>
  <si>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</si>
  <si>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</si>
  <si>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</si>
  <si>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</si>
  <si>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</si>
  <si>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</si>
  <si>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</si>
  <si>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</si>
  <si>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</si>
  <si>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</si>
  <si>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</si>
  <si>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</si>
  <si>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</si>
  <si>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</si>
  <si>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</si>
  <si>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</si>
  <si>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</si>
  <si>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</si>
  <si>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</si>
  <si>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</si>
  <si>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</si>
  <si>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</si>
  <si>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</si>
  <si>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</si>
  <si>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</si>
  <si>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</si>
  <si>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</si>
  <si>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</si>
  <si>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</si>
  <si>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</si>
  <si>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</si>
  <si>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</si>
  <si>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</si>
  <si>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</si>
  <si>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</si>
  <si>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</si>
  <si>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</si>
  <si>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</si>
  <si>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</si>
  <si>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</si>
  <si>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</si>
  <si>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</si>
  <si>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</si>
  <si>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</si>
  <si>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</si>
  <si>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</si>
  <si>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</si>
  <si>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</si>
  <si>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</si>
  <si>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</si>
  <si>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</si>
  <si>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</si>
  <si>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</si>
  <si>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</si>
  <si>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</si>
  <si>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</si>
  <si>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</si>
  <si>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</si>
  <si>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</si>
  <si>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</si>
  <si>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</si>
  <si>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</si>
  <si>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</si>
  <si>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</si>
  <si>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</si>
  <si>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</si>
  <si>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</si>
  <si>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</si>
  <si>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</si>
  <si>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</si>
  <si>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</si>
  <si>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</si>
  <si>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</si>
  <si>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</si>
  <si>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</si>
  <si>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</si>
  <si>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</si>
  <si>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</si>
  <si>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</si>
  <si>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</si>
  <si>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</si>
  <si>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</si>
  <si>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</si>
  <si>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</si>
  <si>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</si>
  <si>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</si>
  <si>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</si>
  <si>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</si>
  <si>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</si>
  <si>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</si>
  <si>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</si>
  <si>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</si>
  <si>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</si>
  <si>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</si>
  <si>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</si>
  <si>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</si>
  <si>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</si>
  <si>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</si>
  <si>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</si>
  <si>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</si>
  <si>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</si>
  <si>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</si>
  <si>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</si>
  <si>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</si>
  <si>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</si>
  <si>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</si>
  <si>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</si>
  <si>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</si>
  <si>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</si>
  <si>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</si>
  <si>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</si>
  <si>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</si>
  <si>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</si>
  <si>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</si>
  <si>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</si>
  <si>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</si>
  <si>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</si>
  <si>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</si>
  <si>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</si>
  <si>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</si>
  <si>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</si>
  <si>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</si>
  <si>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</si>
  <si>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</si>
  <si>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</si>
  <si>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</si>
  <si>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</si>
  <si>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</si>
  <si>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</si>
  <si>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</si>
  <si>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</si>
  <si>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</si>
  <si>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</si>
  <si>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</si>
  <si>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</si>
  <si>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</si>
  <si>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</si>
  <si>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</si>
  <si>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</si>
  <si>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</si>
  <si>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</si>
  <si>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</si>
  <si>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</si>
  <si>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</si>
  <si>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</si>
  <si>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</si>
  <si>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</si>
  <si>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</si>
  <si>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</si>
  <si>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</si>
  <si>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</si>
  <si>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</si>
  <si>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</si>
  <si>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</si>
  <si>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</si>
  <si>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</si>
  <si>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</si>
  <si>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</si>
  <si>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</si>
  <si>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</si>
  <si>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</si>
  <si>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</si>
  <si>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</si>
  <si>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</si>
  <si>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</si>
  <si>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</si>
  <si>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</si>
  <si>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</si>
  <si>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</si>
  <si>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</si>
  <si>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</si>
  <si>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</si>
  <si>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</si>
  <si>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</si>
  <si>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</si>
  <si>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</si>
  <si>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</si>
  <si>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</si>
  <si>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</si>
  <si>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</si>
  <si>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</si>
  <si>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</si>
  <si>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</si>
  <si>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</si>
  <si>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</si>
  <si>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</si>
  <si>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</si>
  <si>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</si>
  <si>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</si>
  <si>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</si>
  <si>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</si>
  <si>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</si>
  <si>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</si>
  <si>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</si>
  <si>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</si>
  <si>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</si>
  <si>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</si>
  <si>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</si>
  <si>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</si>
  <si>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</si>
  <si>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</si>
  <si>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</si>
  <si>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</si>
  <si>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</si>
  <si>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</si>
  <si>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</si>
  <si>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</si>
  <si>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</si>
  <si>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</si>
  <si>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</si>
  <si>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</si>
  <si>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</si>
  <si>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</si>
  <si>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</si>
  <si>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</si>
  <si>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</si>
  <si>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</si>
  <si>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</si>
  <si>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</si>
  <si>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</si>
  <si>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</si>
  <si>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</si>
  <si>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</si>
  <si>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</si>
  <si>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</si>
  <si>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</si>
  <si>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</si>
  <si>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</si>
  <si>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</si>
  <si>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</si>
  <si>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</si>
  <si>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</si>
  <si>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</si>
  <si>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</si>
  <si>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</si>
  <si>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</si>
  <si>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</si>
  <si>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</si>
  <si>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</si>
  <si>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</si>
  <si>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</si>
  <si>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</si>
  <si>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</si>
  <si>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</si>
  <si>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</si>
  <si>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</si>
  <si>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</si>
  <si>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</si>
  <si>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</si>
  <si>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</si>
  <si>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</si>
  <si>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</si>
  <si>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</si>
  <si>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</si>
  <si>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</si>
  <si>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</si>
  <si>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</si>
  <si>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</si>
  <si>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</si>
  <si>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</si>
  <si>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</si>
  <si>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</si>
  <si>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</si>
  <si>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</si>
  <si>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</si>
  <si>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</si>
  <si>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</si>
  <si>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</si>
  <si>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</si>
  <si>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</si>
  <si>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</si>
  <si>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</si>
  <si>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</si>
  <si>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</si>
  <si>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</si>
  <si>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</si>
  <si>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</si>
  <si>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</si>
  <si>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</si>
  <si>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</si>
  <si>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</si>
  <si>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</si>
  <si>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</si>
  <si>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</si>
  <si>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</si>
  <si>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</si>
  <si>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</si>
  <si>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</si>
  <si>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</si>
  <si>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</si>
  <si>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</si>
  <si>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</si>
  <si>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</si>
  <si>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</si>
  <si>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</si>
  <si>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</si>
  <si>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</si>
  <si>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</si>
  <si>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</si>
  <si>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</si>
  <si>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</si>
  <si>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</si>
  <si>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</si>
  <si>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</si>
  <si>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</si>
  <si>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</si>
  <si>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</si>
  <si>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</si>
  <si>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</si>
  <si>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</si>
  <si>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</si>
  <si>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</si>
  <si>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</si>
  <si>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</si>
  <si>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</si>
  <si>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</si>
  <si>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</si>
  <si>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</si>
  <si>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</si>
  <si>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</si>
  <si>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</si>
  <si>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</si>
  <si>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</si>
  <si>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</si>
  <si>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</si>
  <si>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</si>
  <si>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</si>
  <si>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</si>
  <si>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</si>
  <si>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</si>
  <si>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</si>
  <si>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</si>
  <si>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</si>
  <si>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</si>
  <si>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</si>
  <si>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</si>
  <si>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</si>
  <si>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</si>
  <si>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</si>
  <si>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</si>
  <si>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</si>
  <si>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</si>
  <si>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</si>
  <si>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</si>
  <si>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</si>
  <si>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</si>
  <si>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</si>
  <si>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</si>
  <si>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</si>
  <si>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</si>
  <si>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</si>
  <si>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</si>
  <si>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</si>
  <si>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</si>
  <si>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</si>
  <si>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</si>
  <si>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</si>
  <si>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</si>
  <si>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</si>
  <si>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</si>
  <si>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</si>
  <si>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</si>
  <si>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</si>
  <si>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</si>
  <si>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</si>
  <si>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</si>
  <si>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</si>
  <si>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</si>
  <si>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</si>
  <si>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</si>
  <si>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</si>
  <si>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</si>
  <si>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</si>
  <si>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</si>
  <si>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</si>
  <si>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</si>
  <si>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</si>
  <si>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</si>
  <si>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</si>
  <si>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</si>
  <si>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</si>
  <si>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</si>
  <si>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</si>
  <si>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</si>
  <si>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</si>
  <si>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</si>
  <si>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</si>
  <si>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</si>
  <si>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</si>
  <si>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</si>
  <si>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</si>
  <si>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</si>
  <si>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</si>
  <si>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</si>
  <si>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</si>
  <si>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</si>
  <si>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</si>
  <si>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</si>
  <si>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</si>
  <si>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</si>
  <si>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</si>
  <si>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</si>
  <si>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</si>
  <si>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</si>
  <si>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</si>
  <si>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</si>
  <si>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</si>
  <si>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</si>
  <si>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</si>
  <si>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</si>
  <si>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</si>
  <si>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</si>
  <si>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</si>
  <si>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</si>
  <si>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</si>
  <si>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</si>
  <si>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</si>
  <si>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</si>
  <si>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</si>
  <si>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</si>
  <si>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</si>
  <si>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</si>
  <si>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</si>
  <si>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</si>
  <si>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</si>
  <si>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</si>
  <si>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</si>
  <si>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</si>
  <si>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</si>
  <si>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</si>
  <si>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</si>
  <si>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</si>
  <si>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</si>
  <si>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</si>
  <si>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</si>
  <si>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</si>
  <si>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</si>
  <si>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</si>
  <si>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</si>
  <si>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</si>
  <si>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</si>
  <si>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</si>
  <si>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</si>
  <si>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</si>
  <si>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</si>
  <si>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</si>
  <si>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</si>
  <si>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</si>
  <si>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</si>
  <si>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</si>
  <si>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</si>
  <si>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</si>
  <si>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</si>
  <si>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</si>
  <si>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</si>
  <si>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</si>
  <si>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</si>
  <si>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</si>
  <si>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</si>
  <si>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</si>
  <si>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</si>
  <si>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</si>
  <si>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</si>
  <si>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</si>
  <si>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</si>
  <si>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</si>
  <si>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</si>
  <si>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</si>
  <si>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</si>
  <si>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</si>
  <si>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</si>
  <si>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</si>
  <si>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</si>
  <si>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</si>
  <si>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</si>
  <si>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</si>
  <si>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</si>
  <si>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</si>
  <si>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</si>
  <si>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</si>
  <si>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</si>
  <si>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</si>
  <si>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</si>
  <si>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</si>
  <si>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</si>
  <si>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</si>
  <si>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</si>
  <si>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</si>
  <si>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</si>
  <si>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</si>
  <si>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</si>
  <si>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</si>
  <si>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</si>
  <si>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</si>
  <si>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</si>
  <si>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</si>
  <si>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</si>
  <si>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</si>
  <si>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</si>
  <si>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</si>
  <si>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</si>
  <si>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</si>
  <si>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</si>
  <si>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</si>
  <si>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</si>
  <si>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</si>
  <si>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</si>
  <si>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</si>
  <si>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</si>
  <si>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</si>
  <si>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</si>
  <si>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</si>
  <si>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</si>
  <si>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</si>
  <si>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</si>
  <si>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</si>
  <si>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</si>
  <si>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</si>
  <si>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</si>
  <si>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</si>
  <si>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</si>
  <si>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</si>
  <si>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</si>
  <si>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</si>
  <si>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</si>
  <si>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</si>
  <si>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</si>
  <si>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</si>
  <si>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</si>
  <si>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</si>
  <si>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</si>
  <si>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</si>
  <si>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</si>
  <si>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</si>
  <si>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</si>
  <si>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</si>
  <si>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</si>
  <si>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</si>
  <si>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</si>
  <si>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</si>
  <si>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</si>
  <si>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</si>
  <si>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</si>
  <si>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</si>
  <si>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</si>
  <si>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</si>
  <si>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</si>
  <si>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</si>
  <si>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</si>
  <si>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</si>
  <si>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</si>
  <si>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</si>
  <si>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</si>
  <si>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</si>
  <si>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</si>
  <si>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</si>
  <si>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</si>
  <si>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</si>
  <si>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</si>
  <si>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</si>
  <si>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</si>
  <si>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</si>
  <si>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</si>
  <si>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</si>
  <si>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</si>
  <si>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</si>
  <si>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</si>
  <si>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</si>
  <si>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</si>
  <si>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</si>
  <si>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</si>
  <si>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</si>
  <si>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</si>
  <si>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</si>
  <si>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</si>
  <si>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</si>
  <si>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</si>
  <si>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</si>
  <si>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</si>
  <si>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</si>
  <si>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</si>
  <si>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</si>
  <si>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</si>
  <si>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</si>
  <si>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</si>
  <si>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</si>
  <si>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</si>
  <si>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</si>
  <si>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</si>
  <si>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</si>
  <si>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</si>
  <si>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</si>
  <si>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</si>
  <si>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</si>
  <si>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</si>
  <si>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</si>
  <si>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</si>
  <si>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</si>
  <si>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</si>
  <si>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</si>
  <si>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</si>
  <si>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</si>
  <si>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</si>
  <si>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</si>
  <si>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</si>
  <si>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</si>
  <si>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</si>
  <si>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</si>
  <si>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</si>
  <si>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</si>
  <si>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</si>
  <si>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</si>
  <si>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</si>
  <si>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</si>
  <si>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</si>
  <si>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</si>
  <si>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</si>
  <si>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</si>
  <si>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</si>
  <si>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</si>
  <si>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</si>
  <si>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</si>
  <si>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</si>
  <si>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</si>
  <si>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</si>
  <si>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</si>
  <si>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</si>
  <si>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</si>
  <si>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</si>
  <si>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</si>
  <si>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</si>
  <si>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</si>
  <si>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</si>
  <si>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</si>
  <si>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</si>
  <si>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</si>
  <si>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</si>
  <si>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</si>
  <si>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</si>
  <si>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</si>
  <si>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</si>
  <si>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</si>
  <si>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</si>
  <si>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</si>
  <si>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</si>
  <si>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</si>
  <si>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</si>
  <si>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</si>
  <si>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</si>
  <si>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</si>
  <si>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</si>
  <si>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</si>
  <si>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</si>
  <si>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</si>
  <si>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</si>
  <si>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</si>
  <si>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</si>
  <si>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</si>
  <si>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</si>
  <si>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</si>
  <si>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</si>
  <si>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</si>
  <si>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</si>
  <si>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</si>
  <si>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</si>
  <si>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</si>
  <si>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</si>
  <si>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</si>
  <si>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</si>
  <si>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</si>
  <si>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</si>
  <si>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</si>
  <si>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</si>
  <si>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</si>
  <si>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</si>
  <si>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</si>
  <si>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</si>
  <si>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</si>
  <si>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</si>
  <si>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</si>
  <si>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</si>
  <si>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</si>
  <si>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</si>
  <si>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</si>
  <si>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</si>
  <si>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</si>
  <si>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</si>
  <si>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</si>
  <si>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</si>
  <si>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</si>
  <si>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</si>
  <si>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</si>
  <si>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</si>
  <si>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</si>
  <si>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</si>
  <si>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</si>
  <si>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</si>
  <si>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</si>
  <si>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</si>
  <si>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</si>
  <si>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</si>
  <si>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</si>
  <si>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</si>
  <si>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</si>
  <si>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</si>
  <si>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</si>
  <si>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</si>
  <si>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</si>
  <si>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</si>
  <si>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</si>
  <si>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</si>
  <si>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</si>
  <si>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</si>
  <si>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</si>
  <si>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</si>
  <si>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</si>
  <si>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</si>
  <si>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</si>
  <si>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</si>
  <si>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</si>
  <si>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</si>
  <si>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</si>
  <si>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</si>
  <si>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</si>
  <si>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</si>
  <si>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</si>
  <si>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</si>
  <si>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</si>
  <si>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</si>
  <si>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</si>
  <si>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</si>
  <si>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</si>
  <si>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</si>
  <si>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</si>
  <si>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</si>
  <si>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</si>
  <si>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</si>
  <si>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</si>
  <si>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</si>
  <si>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</si>
  <si>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</si>
  <si>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</si>
  <si>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</si>
  <si>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</si>
  <si>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</si>
  <si>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</si>
  <si>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</si>
  <si>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</si>
  <si>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</si>
  <si>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</si>
  <si>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</si>
  <si>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</si>
  <si>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</si>
  <si>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</si>
  <si>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</si>
  <si>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</si>
  <si>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</si>
  <si>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</si>
  <si>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</si>
  <si>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</si>
  <si>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</si>
  <si>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</si>
  <si>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</si>
  <si>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</si>
  <si>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</si>
  <si>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</si>
  <si>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</si>
  <si>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</si>
  <si>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</si>
  <si>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</si>
  <si>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</si>
  <si>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</si>
  <si>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</si>
  <si>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</si>
  <si>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</si>
  <si>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</si>
  <si>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</si>
  <si>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</si>
  <si>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</si>
  <si>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</si>
  <si>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</si>
  <si>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</si>
  <si>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</si>
  <si>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</si>
  <si>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</si>
  <si>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</si>
  <si>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</si>
  <si>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</si>
  <si>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</si>
  <si>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</si>
  <si>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</si>
  <si>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</si>
  <si>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</si>
  <si>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</si>
  <si>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</si>
  <si>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</si>
  <si>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</si>
  <si>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</si>
  <si>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</si>
  <si>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</si>
  <si>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</si>
  <si>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</si>
  <si>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</si>
  <si>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</si>
  <si>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</si>
  <si>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</si>
  <si>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</si>
  <si>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</si>
  <si>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</si>
  <si>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</si>
  <si>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</si>
  <si>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</si>
  <si>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</si>
  <si>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</si>
  <si>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</si>
  <si>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</si>
  <si>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</si>
  <si>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</si>
  <si>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</si>
  <si>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</si>
  <si>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</si>
  <si>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</si>
  <si>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</si>
  <si>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</si>
  <si>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</si>
  <si>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</si>
  <si>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</si>
  <si>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</si>
  <si>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</si>
  <si>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</si>
  <si>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</si>
  <si>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</si>
  <si>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</si>
  <si>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</si>
  <si>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</si>
  <si>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</si>
  <si>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</si>
  <si>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</si>
  <si>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</si>
  <si>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</si>
  <si>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</si>
  <si>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</si>
  <si>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</si>
  <si>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</si>
  <si>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</si>
  <si>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</si>
  <si>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</si>
  <si>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</si>
  <si>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</si>
  <si>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</si>
  <si>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</si>
  <si>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</si>
  <si>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</si>
  <si>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</si>
  <si>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</si>
  <si>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</si>
  <si>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</si>
  <si>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</si>
  <si>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</si>
  <si>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</si>
  <si>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</si>
  <si>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</si>
  <si>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</si>
  <si>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</si>
  <si>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</si>
  <si>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</si>
  <si>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</si>
  <si>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</si>
  <si>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</si>
  <si>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</si>
  <si>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</si>
  <si>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</si>
  <si>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</si>
  <si>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</si>
  <si>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</si>
  <si>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</si>
  <si>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</si>
  <si>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</si>
  <si>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</si>
  <si>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</si>
  <si>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</si>
  <si>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</si>
  <si>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</si>
  <si>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</si>
  <si>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</si>
  <si>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</si>
  <si>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</si>
  <si>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</si>
  <si>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</si>
  <si>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</si>
  <si>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</si>
  <si>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</si>
  <si>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</si>
  <si>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</si>
  <si>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</si>
  <si>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</si>
  <si>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</si>
  <si>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</si>
  <si>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</si>
  <si>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</si>
  <si>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</si>
  <si>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</si>
  <si>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</si>
  <si>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</si>
  <si>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</si>
  <si>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</si>
  <si>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</si>
  <si>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</si>
  <si>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</si>
  <si>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</si>
  <si>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</si>
  <si>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</si>
  <si>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</si>
  <si>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</si>
  <si>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</si>
  <si>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</si>
  <si>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</si>
  <si>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</si>
  <si>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</si>
  <si>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</si>
  <si>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</si>
  <si>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</si>
  <si>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</si>
  <si>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</si>
  <si>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</si>
  <si>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</si>
  <si>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</si>
  <si>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</si>
  <si>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</si>
  <si>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</si>
  <si>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</si>
  <si>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</si>
  <si>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</si>
  <si>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</si>
  <si>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</si>
  <si>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</si>
  <si>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</si>
  <si>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</si>
  <si>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</si>
  <si>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</si>
  <si>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</si>
  <si>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</si>
  <si>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</si>
  <si>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</si>
  <si>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</si>
  <si>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</si>
  <si>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</si>
  <si>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</si>
  <si>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</si>
  <si>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</si>
  <si>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</si>
  <si>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</si>
  <si>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</si>
  <si>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</si>
  <si>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</si>
  <si>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</si>
  <si>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</si>
  <si>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</si>
  <si>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</si>
  <si>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</si>
  <si>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</si>
  <si>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</si>
  <si>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</si>
  <si>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</si>
  <si>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</si>
  <si>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</si>
  <si>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</si>
  <si>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</si>
  <si>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</si>
  <si>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</si>
  <si>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</si>
  <si>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</si>
  <si>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</si>
  <si>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</si>
  <si>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</si>
  <si>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</si>
  <si>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</si>
  <si>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</si>
  <si>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</si>
  <si>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</si>
  <si>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</si>
  <si>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</si>
  <si>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</si>
  <si>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</si>
  <si>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</si>
  <si>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</si>
  <si>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</si>
  <si>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</si>
  <si>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</si>
  <si>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</si>
  <si>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</si>
  <si>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</si>
  <si>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</si>
  <si>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</si>
  <si>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</si>
  <si>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</si>
  <si>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</si>
  <si>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</si>
  <si>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</si>
  <si>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</si>
  <si>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</si>
  <si>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</si>
  <si>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</si>
  <si>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</si>
  <si>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</si>
  <si>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</si>
  <si>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</si>
  <si>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</si>
  <si>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</si>
  <si>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</si>
  <si>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</si>
  <si>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</si>
  <si>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</si>
  <si>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</si>
  <si>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</si>
  <si>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</si>
  <si>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</si>
  <si>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</si>
  <si>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</si>
  <si>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</si>
  <si>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</si>
  <si>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</si>
  <si>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</si>
  <si>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</si>
  <si>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</si>
  <si>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</si>
  <si>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</si>
  <si>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</si>
  <si>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</si>
  <si>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</si>
  <si>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</si>
  <si>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</si>
  <si>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</si>
  <si>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</si>
  <si>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</si>
  <si>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</si>
  <si>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</si>
  <si>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</si>
  <si>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</si>
  <si>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</si>
  <si>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</si>
  <si>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</si>
  <si>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</si>
  <si>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</si>
  <si>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</si>
  <si>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</si>
  <si>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</si>
  <si>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</si>
  <si>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</si>
  <si>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</si>
  <si>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</si>
  <si>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</si>
  <si>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</si>
  <si>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</si>
  <si>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</si>
  <si>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</si>
  <si>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</si>
  <si>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</si>
  <si>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</si>
  <si>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</si>
  <si>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</si>
  <si>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</si>
  <si>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</si>
  <si>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</si>
  <si>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</si>
  <si>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</si>
  <si>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</si>
  <si>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</si>
  <si>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</si>
  <si>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</si>
  <si>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</si>
  <si>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</si>
  <si>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</si>
  <si>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</si>
  <si>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</si>
  <si>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</si>
  <si>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</si>
  <si>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</si>
  <si>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</si>
  <si>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</si>
  <si>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</si>
  <si>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</si>
  <si>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</si>
  <si>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</si>
  <si>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</si>
  <si>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</si>
  <si>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</si>
  <si>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</si>
  <si>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</si>
  <si>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</si>
  <si>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</si>
  <si>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</si>
  <si>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</si>
  <si>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</si>
  <si>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</si>
  <si>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</si>
  <si>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</si>
  <si>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</si>
  <si>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</si>
  <si>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</si>
  <si>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</si>
  <si>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</si>
  <si>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</si>
  <si>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</si>
  <si>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</si>
  <si>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</si>
  <si>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</si>
  <si>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</si>
  <si>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</si>
  <si>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</si>
  <si>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</si>
  <si>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</si>
  <si>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</si>
  <si>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</si>
  <si>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</si>
  <si>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</si>
  <si>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</si>
  <si>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</si>
  <si>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</si>
  <si>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</si>
  <si>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</si>
  <si>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</si>
  <si>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</si>
  <si>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</si>
  <si>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</si>
  <si>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</si>
  <si>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</si>
  <si>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</si>
  <si>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</si>
  <si>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</si>
  <si>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</si>
  <si>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</si>
  <si>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</si>
  <si>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</si>
  <si>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</si>
  <si>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</si>
  <si>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</si>
  <si>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</si>
  <si>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</si>
  <si>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</si>
  <si>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</si>
  <si>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</si>
  <si>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</si>
  <si>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</si>
  <si>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</si>
  <si>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</si>
  <si>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</si>
  <si>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</si>
  <si>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</si>
  <si>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</si>
  <si>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</si>
  <si>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</si>
  <si>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</si>
  <si>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</si>
  <si>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</si>
  <si>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</si>
  <si>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</si>
  <si>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</si>
  <si>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</si>
  <si>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</si>
  <si>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</si>
  <si>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</si>
  <si>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</si>
  <si>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</si>
  <si>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</si>
  <si>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</si>
  <si>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</si>
  <si>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</si>
  <si>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</si>
  <si>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</si>
  <si>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</si>
  <si>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</si>
  <si>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</si>
  <si>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</si>
  <si>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</si>
  <si>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</si>
  <si>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</si>
  <si>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</si>
  <si>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</si>
  <si>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</si>
  <si>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</si>
  <si>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</si>
  <si>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</si>
  <si>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</si>
  <si>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</si>
  <si>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</si>
  <si>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</si>
  <si>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</si>
  <si>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</si>
  <si>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</si>
  <si>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</si>
  <si>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</si>
  <si>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</si>
  <si>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</si>
  <si>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</si>
  <si>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</si>
  <si>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</si>
  <si>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</si>
  <si>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</si>
  <si>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</si>
  <si>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</si>
  <si>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</si>
  <si>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</si>
  <si>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</si>
  <si>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</si>
  <si>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</si>
  <si>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</si>
  <si>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</si>
  <si>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</si>
  <si>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</si>
  <si>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</si>
  <si>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</si>
  <si>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</si>
  <si>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</si>
  <si>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</si>
  <si>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</si>
  <si>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</si>
  <si>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</si>
  <si>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</si>
  <si>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</si>
  <si>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</si>
  <si>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</si>
  <si>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</si>
  <si>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</si>
  <si>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</si>
  <si>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</si>
  <si>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</si>
  <si>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</si>
  <si>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</si>
  <si>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</si>
  <si>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</si>
  <si>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</si>
  <si>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</si>
  <si>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</si>
  <si>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</si>
  <si>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</si>
  <si>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</si>
  <si>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</si>
  <si>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</si>
  <si>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</si>
  <si>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</si>
  <si>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</si>
  <si>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</si>
  <si>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</si>
  <si>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</si>
  <si>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</si>
  <si>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</si>
  <si>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</si>
  <si>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</si>
  <si>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</si>
  <si>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</si>
  <si>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</si>
  <si>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</si>
  <si>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</si>
  <si>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</si>
  <si>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</si>
  <si>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</si>
  <si>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</si>
  <si>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</si>
  <si>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</si>
  <si>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</si>
  <si>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</si>
  <si>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</si>
  <si>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</si>
  <si>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</si>
  <si>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</si>
  <si>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</si>
  <si>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</si>
  <si>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</si>
  <si>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</si>
  <si>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</si>
  <si>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</si>
  <si>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</si>
  <si>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</si>
  <si>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</si>
  <si>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</si>
  <si>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</si>
  <si>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</si>
  <si>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</si>
  <si>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</si>
  <si>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</si>
  <si>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</si>
  <si>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</si>
  <si>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</si>
  <si>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</si>
  <si>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</si>
  <si>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</si>
  <si>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</si>
  <si>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</si>
  <si>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</si>
  <si>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</si>
  <si>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</si>
  <si>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</si>
  <si>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</si>
  <si>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</si>
  <si>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</si>
  <si>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</si>
  <si>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</si>
  <si>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</si>
  <si>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</si>
  <si>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</si>
  <si>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</si>
  <si>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</si>
  <si>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</si>
  <si>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</si>
  <si>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</si>
  <si>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</si>
  <si>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</si>
  <si>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</si>
  <si>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</si>
  <si>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</si>
  <si>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</si>
  <si>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</si>
  <si>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</si>
  <si>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</si>
  <si>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</si>
  <si>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</si>
  <si>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</si>
  <si>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</si>
  <si>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</si>
  <si>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</si>
  <si>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</si>
  <si>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</si>
  <si>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</si>
  <si>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</si>
  <si>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</si>
  <si>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</si>
  <si>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</si>
  <si>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</si>
  <si>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</si>
  <si>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</si>
  <si>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</si>
  <si>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</si>
  <si>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</si>
  <si>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</si>
  <si>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</si>
  <si>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</si>
  <si>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</si>
  <si>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</si>
  <si>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</si>
  <si>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</si>
  <si>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</si>
  <si>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</si>
  <si>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</si>
  <si>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</si>
  <si>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</si>
  <si>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</si>
  <si>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</si>
  <si>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</si>
  <si>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</si>
  <si>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</si>
  <si>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</si>
  <si>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</si>
  <si>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</si>
  <si>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</si>
  <si>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</si>
  <si>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</si>
  <si>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</si>
  <si>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</si>
  <si>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</si>
  <si>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</si>
  <si>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</si>
  <si>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</si>
  <si>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</si>
  <si>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</si>
  <si>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</si>
  <si>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</si>
  <si>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</si>
  <si>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</si>
  <si>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</si>
  <si>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</si>
  <si>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</si>
  <si>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</si>
  <si>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</si>
  <si>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</si>
  <si>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</si>
  <si>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</si>
  <si>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</si>
  <si>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</si>
  <si>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</si>
  <si>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</si>
  <si>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</si>
  <si>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</si>
  <si>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</si>
  <si>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</si>
  <si>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</si>
  <si>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</si>
  <si>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</si>
  <si>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</si>
  <si>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</si>
  <si>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</si>
  <si>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</si>
  <si>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</si>
  <si>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</si>
  <si>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</si>
  <si>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</si>
  <si>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</si>
  <si>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</si>
  <si>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</si>
  <si>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</si>
  <si>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</si>
  <si>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</si>
  <si>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</si>
  <si>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</si>
  <si>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</si>
  <si>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</si>
  <si>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</si>
  <si>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</si>
  <si>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</si>
  <si>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</si>
  <si>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</si>
  <si>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</si>
  <si>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</si>
  <si>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</si>
  <si>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</si>
  <si>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</si>
  <si>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</si>
  <si>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</si>
  <si>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</si>
  <si>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</si>
  <si>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</si>
  <si>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</si>
  <si>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</si>
  <si>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</si>
  <si>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</si>
  <si>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</si>
  <si>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</si>
  <si>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</si>
  <si>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</si>
  <si>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</si>
  <si>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</si>
  <si>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</si>
  <si>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</si>
  <si>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</si>
  <si>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</si>
  <si>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</si>
  <si>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</si>
  <si>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</si>
  <si>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</si>
  <si>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</si>
  <si>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</si>
  <si>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</si>
  <si>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</si>
  <si>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</si>
  <si>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</si>
  <si>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</si>
  <si>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</si>
  <si>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</si>
  <si>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</si>
  <si>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</si>
  <si>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</si>
  <si>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</si>
  <si>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</si>
  <si>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</si>
  <si>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</si>
  <si>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</si>
  <si>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</si>
  <si>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</si>
  <si>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</si>
  <si>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</si>
  <si>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</si>
  <si>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</si>
  <si>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</si>
  <si>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</si>
  <si>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</si>
  <si>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</si>
  <si>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</si>
  <si>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</si>
  <si>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</si>
  <si>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</si>
  <si>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</si>
  <si>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</si>
  <si>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</si>
  <si>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</si>
  <si>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</si>
  <si>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</si>
  <si>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</si>
  <si>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</si>
  <si>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</si>
  <si>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</si>
  <si>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</si>
  <si>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</si>
  <si>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</si>
  <si>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</si>
  <si>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</si>
  <si>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</si>
  <si>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</si>
  <si>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</si>
  <si>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</si>
  <si>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</si>
  <si>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</si>
  <si>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</si>
  <si>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</si>
  <si>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</si>
  <si>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</si>
  <si>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</si>
  <si>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</si>
  <si>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</si>
  <si>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</si>
  <si>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</si>
  <si>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</si>
  <si>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</si>
  <si>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</si>
  <si>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</si>
  <si>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</si>
  <si>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</si>
  <si>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</si>
  <si>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</si>
  <si>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</si>
  <si>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</si>
  <si>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</si>
  <si>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</si>
  <si>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</si>
  <si>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</si>
  <si>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</si>
  <si>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</si>
  <si>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</si>
  <si>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</si>
  <si>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</si>
  <si>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</si>
  <si>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</si>
  <si>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</si>
  <si>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</si>
  <si>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</si>
  <si>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</si>
  <si>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</si>
  <si>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</si>
  <si>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</si>
  <si>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</si>
  <si>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</si>
  <si>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</si>
  <si>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</si>
  <si>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</si>
  <si>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</si>
  <si>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</si>
  <si>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</si>
  <si>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</si>
  <si>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</si>
  <si>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</si>
  <si>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</si>
  <si>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</si>
  <si>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</si>
  <si>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</si>
  <si>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</si>
  <si>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</si>
  <si>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</si>
  <si>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</si>
  <si>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</si>
  <si>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</si>
  <si>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</si>
  <si>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</si>
  <si>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</si>
  <si>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</si>
  <si>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</si>
  <si>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</si>
  <si>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</si>
  <si>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</si>
  <si>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</si>
  <si>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</si>
  <si>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</si>
  <si>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</si>
  <si>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</si>
  <si>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</si>
  <si>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</si>
  <si>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</si>
  <si>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</si>
  <si>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</si>
  <si>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</si>
  <si>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</si>
  <si>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</si>
  <si>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</si>
  <si>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</si>
  <si>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</si>
  <si>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</si>
  <si>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</si>
  <si>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</si>
  <si>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</si>
  <si>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</si>
  <si>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</si>
  <si>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</si>
  <si>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</si>
  <si>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</si>
  <si>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</si>
  <si>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</si>
  <si>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</si>
  <si>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</si>
  <si>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</si>
  <si>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</si>
  <si>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</si>
  <si>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</si>
  <si>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</si>
  <si>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</si>
  <si>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</si>
  <si>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</si>
  <si>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</si>
  <si>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</si>
  <si>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</si>
  <si>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</si>
  <si>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</si>
  <si>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</si>
  <si>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</si>
  <si>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</si>
  <si>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</si>
  <si>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</si>
  <si>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</si>
  <si>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</si>
  <si>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</si>
  <si>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</si>
  <si>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</si>
  <si>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</si>
  <si>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</si>
  <si>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</si>
  <si>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</si>
  <si>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</si>
  <si>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</si>
  <si>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</si>
  <si>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</si>
  <si>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</si>
  <si>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</si>
  <si>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</si>
  <si>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</si>
  <si>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</si>
  <si>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</si>
  <si>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</si>
  <si>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</si>
  <si>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</si>
  <si>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</si>
  <si>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</si>
  <si>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</si>
  <si>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</si>
  <si>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</si>
  <si>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</si>
  <si>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</si>
  <si>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</si>
  <si>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</si>
  <si>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</si>
  <si>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</si>
  <si>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</si>
  <si>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</si>
  <si>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</si>
  <si>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</si>
  <si>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</si>
  <si>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</si>
  <si>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</si>
  <si>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</si>
  <si>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</si>
  <si>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</si>
  <si>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</si>
  <si>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</si>
  <si>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</si>
  <si>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</si>
  <si>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</si>
  <si>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</si>
  <si>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</si>
  <si>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</si>
  <si>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</si>
  <si>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</si>
  <si>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</si>
  <si>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</si>
  <si>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</si>
  <si>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</si>
  <si>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</si>
  <si>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</si>
  <si>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</si>
  <si>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</si>
  <si>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</si>
  <si>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</si>
  <si>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</si>
  <si>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</si>
  <si>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</si>
  <si>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</si>
  <si>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</si>
  <si>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</si>
  <si>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</si>
  <si>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</si>
  <si>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</si>
  <si>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</si>
  <si>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</si>
  <si>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</si>
  <si>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</si>
  <si>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</si>
  <si>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</si>
  <si>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</si>
  <si>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</si>
  <si>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</si>
  <si>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</si>
  <si>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</si>
  <si>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</si>
  <si>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</si>
  <si>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</si>
  <si>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</si>
  <si>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</si>
  <si>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</si>
  <si>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</si>
  <si>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</si>
  <si>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</si>
  <si>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</si>
  <si>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</si>
  <si>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</si>
  <si>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</si>
  <si>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</si>
  <si>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</si>
  <si>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</si>
  <si>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</si>
  <si>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</si>
  <si>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</si>
  <si>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</si>
  <si>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</si>
  <si>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</si>
  <si>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</si>
  <si>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</si>
  <si>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</si>
  <si>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</si>
  <si>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</si>
  <si>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</si>
  <si>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</si>
  <si>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</si>
  <si>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</si>
  <si>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</si>
  <si>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</si>
  <si>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</si>
  <si>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</si>
  <si>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</si>
  <si>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</si>
  <si>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</si>
  <si>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</si>
  <si>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</si>
  <si>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</si>
  <si>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</si>
  <si>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</si>
  <si>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</si>
  <si>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</si>
  <si>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</si>
  <si>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</si>
  <si>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</si>
  <si>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</si>
  <si>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</si>
  <si>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</si>
  <si>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</si>
  <si>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</si>
  <si>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</si>
  <si>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</si>
  <si>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</si>
  <si>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</si>
  <si>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</si>
  <si>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</si>
  <si>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</si>
  <si>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</si>
  <si>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</si>
  <si>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</si>
  <si>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</si>
  <si>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</si>
  <si>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</si>
  <si>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</si>
  <si>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</si>
  <si>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</si>
  <si>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</si>
  <si>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</si>
  <si>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</si>
  <si>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</si>
  <si>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</si>
  <si>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</si>
  <si>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</si>
  <si>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</si>
  <si>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</si>
  <si>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</si>
  <si>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</si>
  <si>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</si>
  <si>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</si>
  <si>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</si>
  <si>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</si>
  <si>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</si>
  <si>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</si>
  <si>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</si>
  <si>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</si>
  <si>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</si>
  <si>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</si>
  <si>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</si>
  <si>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</si>
  <si>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</si>
  <si>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</si>
  <si>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</si>
  <si>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</si>
  <si>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</si>
  <si>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</si>
  <si>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</si>
  <si>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</si>
  <si>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</si>
  <si>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</si>
  <si>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</si>
  <si>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</si>
  <si>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</si>
  <si>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</si>
  <si>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</si>
  <si>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</si>
  <si>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</si>
  <si>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</si>
  <si>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</si>
  <si>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</si>
  <si>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</si>
  <si>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</si>
  <si>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</si>
  <si>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</si>
  <si>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</si>
  <si>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</si>
  <si>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</si>
  <si>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</si>
  <si>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</si>
  <si>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</si>
  <si>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</si>
  <si>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</si>
  <si>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</si>
  <si>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</si>
  <si>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</si>
  <si>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</si>
  <si>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</si>
  <si>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</si>
  <si>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</si>
  <si>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</si>
  <si>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</si>
  <si>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</si>
  <si>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</si>
  <si>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</si>
  <si>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</si>
  <si>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</si>
  <si>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</si>
  <si>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</si>
  <si>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</si>
  <si>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</si>
  <si>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</si>
  <si>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</si>
  <si>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</si>
  <si>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</si>
  <si>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</si>
  <si>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</si>
  <si>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</si>
  <si>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</si>
  <si>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</si>
  <si>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</si>
  <si>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</si>
  <si>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</si>
  <si>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</si>
  <si>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</si>
  <si>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</si>
  <si>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</si>
  <si>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</si>
  <si>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</si>
  <si>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</si>
  <si>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</si>
  <si>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</si>
  <si>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</si>
  <si>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</si>
  <si>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</si>
  <si>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</si>
  <si>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</si>
  <si>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</si>
  <si>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</si>
  <si>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</si>
  <si>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</si>
  <si>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</si>
  <si>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</si>
  <si>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</si>
  <si>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</si>
  <si>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</si>
  <si>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</si>
  <si>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</si>
  <si>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</si>
  <si>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</si>
  <si>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</si>
  <si>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</si>
  <si>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</si>
  <si>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</si>
  <si>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</si>
  <si>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</si>
  <si>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</si>
  <si>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</si>
  <si>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</si>
  <si>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</si>
  <si>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</si>
  <si>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</si>
  <si>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</si>
  <si>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</si>
  <si>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</si>
  <si>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</si>
  <si>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</si>
  <si>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</si>
  <si>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</si>
  <si>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</si>
  <si>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</si>
  <si>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</si>
  <si>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</si>
  <si>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</si>
  <si>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</si>
  <si>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</si>
  <si>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</si>
  <si>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</si>
  <si>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</si>
  <si>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</si>
  <si>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</si>
  <si>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</si>
  <si>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</si>
  <si>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</si>
  <si>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</si>
  <si>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</si>
  <si>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</si>
  <si>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</si>
  <si>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</si>
  <si>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</si>
  <si>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</si>
  <si>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</si>
  <si>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</si>
  <si>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</si>
  <si>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</si>
  <si>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</si>
  <si>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</si>
  <si>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</si>
  <si>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</si>
  <si>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</si>
  <si>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</si>
  <si>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</si>
  <si>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</si>
  <si>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</si>
  <si>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</si>
  <si>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</si>
  <si>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</si>
  <si>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</si>
  <si>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</si>
  <si>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</si>
  <si>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</si>
  <si>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</si>
  <si>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</si>
  <si>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</si>
  <si>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</si>
  <si>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</si>
  <si>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</si>
  <si>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</si>
  <si>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</si>
  <si>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</si>
  <si>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</si>
  <si>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</si>
  <si>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</si>
  <si>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</si>
  <si>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</si>
  <si>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</si>
  <si>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</si>
  <si>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</si>
  <si>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</si>
  <si>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</si>
  <si>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</si>
  <si>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</si>
  <si>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</si>
  <si>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</si>
  <si>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</si>
  <si>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</si>
  <si>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</si>
  <si>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</si>
  <si>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</si>
  <si>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</si>
  <si>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</si>
  <si>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</si>
  <si>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</si>
  <si>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</si>
  <si>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</si>
  <si>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</si>
  <si>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</si>
  <si>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</si>
  <si>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</si>
  <si>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</si>
  <si>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</si>
  <si>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</si>
  <si>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</si>
  <si>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</si>
  <si>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</si>
  <si>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</si>
  <si>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</si>
  <si>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</si>
  <si>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</si>
  <si>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</si>
  <si>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</si>
  <si>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</si>
  <si>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</si>
  <si>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</si>
  <si>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</si>
  <si>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</si>
  <si>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</si>
  <si>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</si>
  <si>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</si>
  <si>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</si>
  <si>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</si>
  <si>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</si>
  <si>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</si>
  <si>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</si>
  <si>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</si>
  <si>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</si>
  <si>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</si>
  <si>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</si>
  <si>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</si>
  <si>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</si>
  <si>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</si>
  <si>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</si>
  <si>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</si>
  <si>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</si>
  <si>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</si>
  <si>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</si>
  <si>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</si>
  <si>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</si>
  <si>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</si>
  <si>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</si>
  <si>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</si>
  <si>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</si>
  <si>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</si>
  <si>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</si>
  <si>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</si>
  <si>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</si>
  <si>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</si>
  <si>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</si>
  <si>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</si>
  <si>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</si>
  <si>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</si>
  <si>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</si>
  <si>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</si>
  <si>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</si>
  <si>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</si>
  <si>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</si>
  <si>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</si>
  <si>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</si>
  <si>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</si>
  <si>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</si>
  <si>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</si>
  <si>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</si>
  <si>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</si>
  <si>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</si>
  <si>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</si>
  <si>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</si>
  <si>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</si>
  <si>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</si>
  <si>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</si>
  <si>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</si>
  <si>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</si>
  <si>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</si>
  <si>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</si>
  <si>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</si>
  <si>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</si>
  <si>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</si>
  <si>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</si>
  <si>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</si>
  <si>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</si>
  <si>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</si>
  <si>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</si>
  <si>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</si>
  <si>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</si>
  <si>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</si>
  <si>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</si>
  <si>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</si>
  <si>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</si>
  <si>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</si>
  <si>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</si>
  <si>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</si>
  <si>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</si>
  <si>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</si>
  <si>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</si>
  <si>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</si>
  <si>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</si>
  <si>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</si>
  <si>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</si>
  <si>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</si>
  <si>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</si>
  <si>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</si>
  <si>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</si>
  <si>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</si>
  <si>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</si>
  <si>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</si>
  <si>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</si>
  <si>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</si>
  <si>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</si>
  <si>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</si>
  <si>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</si>
  <si>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</si>
  <si>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</si>
  <si>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</si>
  <si>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</si>
  <si>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</si>
  <si>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</si>
  <si>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</si>
  <si>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</si>
  <si>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</si>
  <si>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</si>
  <si>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</si>
  <si>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</si>
  <si>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</si>
  <si>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</si>
  <si>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</si>
  <si>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</si>
  <si>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</si>
  <si>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</si>
  <si>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</si>
  <si>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</si>
  <si>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</si>
  <si>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</si>
  <si>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</si>
  <si>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</si>
  <si>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</si>
  <si>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</si>
  <si>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</si>
  <si>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</si>
  <si>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</si>
  <si>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</si>
  <si>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</si>
  <si>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</si>
  <si>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</si>
  <si>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</si>
  <si>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</si>
  <si>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</si>
  <si>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</si>
  <si>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</si>
  <si>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</si>
  <si>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</si>
  <si>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</si>
  <si>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</si>
  <si>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</si>
  <si>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</si>
  <si>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</si>
  <si>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</si>
  <si>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</si>
  <si>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</si>
  <si>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</si>
  <si>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</si>
  <si>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</si>
  <si>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</si>
  <si>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</si>
  <si>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</si>
  <si>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</si>
  <si>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</si>
  <si>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</si>
  <si>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</si>
  <si>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</si>
  <si>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</si>
  <si>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</si>
  <si>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</si>
  <si>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</si>
  <si>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</si>
  <si>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</si>
  <si>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</si>
  <si>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</si>
  <si>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</si>
  <si>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</si>
  <si>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</si>
  <si>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</si>
  <si>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</si>
  <si>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</si>
  <si>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</si>
  <si>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</si>
  <si>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</si>
  <si>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</si>
  <si>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</si>
  <si>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</si>
  <si>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</si>
  <si>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</si>
  <si>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</si>
  <si>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</si>
  <si>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</si>
  <si>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</si>
  <si>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</si>
  <si>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</si>
  <si>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</si>
  <si>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</si>
  <si>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</si>
  <si>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</si>
  <si>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</si>
  <si>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</si>
  <si>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</si>
  <si>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</si>
  <si>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</si>
  <si>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</si>
  <si>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</si>
  <si>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</si>
  <si>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</si>
  <si>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</si>
  <si>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</si>
  <si>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</si>
  <si>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</si>
  <si>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</si>
  <si>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</si>
  <si>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</si>
  <si>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</si>
  <si>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</si>
  <si>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</si>
  <si>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</si>
  <si>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</si>
  <si>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</si>
  <si>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</si>
  <si>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</si>
  <si>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</si>
  <si>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</si>
  <si>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</si>
  <si>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</si>
  <si>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</si>
  <si>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</si>
  <si>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</si>
  <si>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</si>
  <si>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</si>
  <si>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</si>
  <si>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</si>
  <si>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</si>
  <si>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</si>
  <si>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</si>
  <si>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</si>
  <si>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</si>
  <si>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</si>
  <si>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</si>
  <si>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</si>
  <si>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</si>
  <si>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</si>
  <si>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</si>
  <si>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</si>
  <si>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</si>
  <si>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</si>
  <si>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</si>
  <si>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</si>
  <si>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</si>
  <si>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</si>
  <si>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</si>
  <si>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</si>
  <si>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</si>
  <si>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</si>
  <si>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</si>
  <si>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</si>
  <si>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</si>
  <si>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</si>
  <si>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</si>
  <si>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</si>
  <si>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</si>
  <si>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</si>
  <si>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</si>
  <si>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</si>
  <si>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</si>
  <si>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</si>
  <si>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</si>
  <si>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</si>
  <si>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</si>
  <si>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</si>
  <si>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</si>
  <si>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</si>
  <si>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</si>
  <si>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</si>
  <si>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</si>
  <si>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</si>
  <si>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</si>
  <si>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</si>
  <si>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</si>
  <si>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</si>
  <si>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</si>
  <si>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</si>
  <si>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</si>
  <si>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</si>
  <si>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</si>
  <si>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</si>
  <si>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</si>
  <si>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</si>
  <si>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</si>
  <si>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</si>
  <si>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</si>
  <si>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</si>
  <si>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</si>
  <si>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</si>
  <si>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</si>
  <si>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</si>
  <si>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</si>
  <si>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</si>
  <si>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</si>
  <si>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</si>
  <si>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</si>
  <si>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</si>
  <si>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</si>
  <si>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</si>
  <si>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</si>
  <si>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</si>
  <si>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</si>
  <si>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</si>
  <si>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</si>
  <si>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</si>
  <si>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</si>
  <si>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</si>
  <si>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</si>
  <si>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</si>
  <si>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</si>
  <si>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</si>
  <si>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</si>
  <si>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</si>
  <si>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</si>
  <si>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</si>
  <si>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</si>
  <si>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</si>
  <si>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</si>
  <si>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</si>
  <si>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</si>
  <si>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</si>
  <si>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</si>
  <si>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</si>
  <si>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</si>
  <si>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</si>
  <si>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</si>
  <si>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</si>
  <si>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</si>
  <si>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</si>
  <si>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</si>
  <si>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</si>
  <si>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</si>
  <si>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</si>
  <si>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</si>
  <si>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</si>
  <si>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</si>
  <si>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</si>
  <si>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</si>
  <si>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</si>
  <si>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</si>
  <si>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</si>
  <si>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</si>
  <si>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</si>
  <si>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</si>
  <si>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</si>
  <si>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</si>
  <si>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</si>
  <si>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</si>
  <si>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</si>
  <si>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</si>
  <si>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</si>
  <si>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</si>
  <si>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</si>
  <si>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</si>
  <si>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</si>
  <si>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</si>
  <si>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</si>
  <si>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</si>
  <si>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</si>
  <si>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</si>
  <si>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</si>
  <si>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</si>
  <si>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</si>
  <si>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</si>
  <si>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</si>
  <si>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</si>
  <si>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</si>
  <si>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</si>
  <si>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</si>
  <si>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</si>
  <si>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</si>
  <si>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</si>
  <si>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</si>
  <si>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</si>
  <si>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</si>
  <si>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</si>
  <si>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</si>
  <si>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</si>
  <si>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</si>
  <si>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</si>
  <si>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</si>
  <si>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</si>
  <si>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</si>
  <si>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</si>
  <si>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</si>
  <si>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</si>
  <si>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</si>
  <si>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</si>
  <si>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</si>
  <si>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</si>
  <si>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</si>
  <si>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</si>
  <si>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</si>
  <si>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</si>
  <si>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</si>
  <si>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</si>
  <si>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</si>
  <si>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</si>
  <si>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</si>
  <si>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</si>
  <si>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</si>
  <si>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</si>
  <si>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</si>
  <si>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</si>
  <si>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</si>
  <si>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</si>
  <si>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</si>
  <si>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</si>
  <si>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</si>
  <si>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</si>
  <si>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</si>
  <si>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</si>
  <si>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</si>
  <si>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</si>
  <si>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</si>
  <si>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</si>
  <si>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</si>
  <si>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</si>
  <si>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</si>
  <si>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</si>
  <si>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</si>
  <si>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</si>
  <si>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</si>
  <si>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</si>
  <si>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</si>
  <si>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</si>
  <si>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</si>
  <si>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</si>
  <si>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</si>
  <si>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</si>
  <si>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</si>
  <si>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</si>
  <si>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</si>
  <si>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</si>
  <si>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</si>
  <si>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</si>
  <si>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</si>
  <si>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</si>
  <si>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</si>
  <si>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</si>
  <si>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</si>
  <si>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</si>
  <si>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</si>
  <si>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</si>
  <si>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</si>
  <si>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</si>
  <si>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</si>
  <si>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</si>
  <si>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</si>
  <si>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</si>
  <si>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</si>
  <si>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</si>
  <si>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</si>
  <si>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</si>
  <si>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</si>
  <si>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</si>
  <si>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</si>
  <si>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</si>
  <si>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</si>
  <si>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</si>
  <si>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</si>
  <si>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</si>
  <si>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</si>
  <si>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</si>
  <si>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</si>
  <si>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</si>
  <si>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</si>
  <si>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</si>
  <si>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</si>
  <si>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</si>
  <si>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</si>
  <si>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</si>
  <si>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</si>
  <si>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</si>
  <si>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</si>
  <si>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</si>
  <si>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</si>
  <si>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</si>
  <si>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</si>
  <si>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</si>
  <si>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</si>
  <si>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</si>
  <si>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</si>
  <si>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</si>
  <si>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</si>
  <si>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</si>
  <si>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</si>
  <si>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</si>
  <si>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</si>
  <si>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</si>
  <si>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</si>
  <si>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</si>
  <si>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</si>
  <si>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</si>
  <si>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</si>
  <si>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</si>
  <si>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</si>
  <si>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</si>
  <si>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</si>
  <si>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</si>
  <si>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</si>
  <si>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</si>
  <si>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</si>
  <si>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</si>
  <si>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</si>
  <si>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</si>
  <si>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</si>
  <si>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</si>
  <si>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</si>
  <si>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</si>
  <si>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</si>
  <si>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</si>
  <si>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</si>
  <si>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</si>
  <si>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</si>
  <si>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</si>
  <si>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</si>
  <si>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</si>
  <si>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</si>
  <si>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</si>
  <si>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</si>
  <si>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</si>
  <si>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</si>
  <si>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</si>
  <si>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</si>
  <si>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</si>
  <si>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</si>
  <si>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</si>
  <si>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</si>
  <si>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</si>
  <si>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</si>
  <si>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</si>
  <si>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</si>
  <si>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</si>
  <si>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</si>
  <si>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</si>
  <si>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</si>
  <si>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</si>
  <si>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</si>
  <si>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</si>
  <si>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</si>
  <si>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</si>
  <si>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</si>
  <si>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</si>
  <si>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</si>
  <si>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</si>
  <si>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</si>
  <si>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</si>
  <si>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</si>
  <si>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</si>
  <si>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</si>
  <si>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</si>
  <si>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</si>
  <si>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</si>
  <si>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</si>
  <si>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</si>
  <si>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</si>
  <si>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</si>
  <si>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</si>
  <si>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</si>
  <si>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</si>
  <si>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</si>
  <si>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</si>
  <si>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</si>
  <si>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</si>
  <si>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</si>
  <si>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</si>
  <si>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</si>
  <si>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</si>
  <si>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</si>
  <si>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</si>
  <si>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</si>
  <si>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</si>
  <si>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</si>
  <si>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</si>
  <si>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</si>
  <si>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</si>
  <si>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</si>
  <si>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</si>
  <si>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</si>
  <si>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</si>
  <si>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</si>
  <si>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</si>
  <si>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</si>
  <si>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</si>
  <si>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</si>
  <si>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</si>
  <si>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</si>
  <si>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</si>
  <si>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</si>
  <si>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</si>
  <si>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</si>
  <si>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</si>
  <si>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</si>
  <si>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</si>
  <si>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</si>
  <si>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</si>
  <si>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</si>
  <si>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</si>
  <si>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</si>
  <si>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</si>
  <si>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</si>
  <si>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</si>
  <si>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</si>
  <si>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</si>
  <si>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</si>
  <si>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</si>
  <si>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</si>
  <si>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</si>
  <si>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</si>
  <si>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</si>
  <si>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</si>
  <si>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</si>
  <si>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</si>
  <si>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</si>
  <si>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</si>
  <si>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</si>
  <si>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</si>
  <si>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</si>
  <si>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</si>
  <si>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</si>
  <si>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</si>
  <si>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</si>
  <si>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</si>
  <si>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</si>
  <si>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</si>
  <si>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</si>
  <si>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</si>
  <si>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</si>
  <si>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</si>
  <si>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</si>
  <si>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</si>
  <si>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</si>
  <si>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</si>
  <si>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</si>
  <si>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</si>
  <si>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</si>
  <si>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</si>
  <si>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</si>
  <si>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</si>
  <si>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</si>
  <si>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</si>
  <si>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</si>
  <si>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</si>
  <si>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</si>
  <si>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</si>
  <si>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</si>
  <si>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</si>
  <si>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</si>
  <si>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</si>
  <si>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</si>
  <si>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</si>
  <si>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</si>
  <si>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</si>
  <si>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</si>
  <si>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</si>
  <si>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</si>
  <si>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</si>
  <si>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</si>
  <si>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</si>
  <si>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</si>
  <si>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</si>
  <si>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</si>
  <si>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</si>
  <si>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</si>
  <si>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</si>
  <si>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</si>
  <si>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</si>
  <si>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</si>
  <si>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</si>
  <si>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</si>
  <si>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</si>
  <si>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</si>
  <si>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</si>
  <si>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</si>
  <si>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</si>
  <si>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</si>
  <si>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</si>
  <si>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</si>
  <si>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</si>
  <si>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</si>
  <si>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</si>
  <si>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</si>
  <si>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</si>
  <si>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</si>
  <si>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</si>
  <si>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</si>
  <si>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</si>
  <si>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</si>
  <si>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</si>
  <si>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</si>
  <si>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</si>
  <si>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</si>
  <si>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</si>
  <si>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</si>
  <si>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</si>
  <si>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</si>
  <si>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</si>
  <si>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</si>
  <si>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</si>
  <si>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</si>
  <si>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</si>
  <si>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</si>
  <si>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</si>
  <si>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</si>
  <si>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</si>
  <si>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</si>
  <si>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</si>
  <si>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</si>
  <si>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</si>
  <si>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</si>
  <si>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</si>
  <si>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</si>
  <si>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</si>
  <si>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</si>
  <si>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</si>
  <si>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</si>
  <si>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</si>
  <si>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</si>
  <si>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</si>
  <si>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</si>
  <si>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</si>
  <si>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</si>
  <si>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</si>
  <si>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</si>
  <si>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</si>
  <si>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</si>
  <si>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</si>
  <si>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</si>
  <si>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</si>
  <si>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</si>
  <si>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</si>
  <si>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</si>
  <si>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</si>
  <si>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</si>
  <si>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</si>
  <si>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</si>
  <si>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</si>
  <si>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</si>
  <si>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</si>
  <si>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</si>
  <si>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</si>
  <si>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</si>
  <si>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</si>
  <si>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</si>
  <si>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</si>
  <si>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</si>
  <si>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</si>
  <si>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</si>
  <si>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</si>
  <si>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</si>
  <si>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</si>
  <si>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</si>
  <si>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</si>
  <si>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</si>
  <si>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</si>
  <si>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</si>
  <si>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</si>
  <si>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</si>
  <si>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</si>
  <si>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</si>
  <si>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</si>
  <si>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</si>
  <si>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</si>
  <si>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</si>
  <si>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</si>
  <si>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</si>
  <si>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</si>
  <si>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</si>
  <si>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</si>
  <si>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</si>
  <si>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</si>
  <si>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</si>
  <si>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</si>
  <si>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</si>
  <si>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</si>
  <si>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</si>
  <si>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</si>
  <si>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</si>
  <si>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</si>
  <si>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</si>
  <si>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</si>
  <si>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</si>
  <si>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</si>
  <si>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</si>
  <si>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</si>
  <si>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</si>
  <si>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</si>
  <si>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</si>
  <si>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</si>
  <si>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</si>
  <si>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</si>
  <si>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</si>
  <si>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</si>
  <si>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</si>
  <si>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</si>
  <si>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</si>
  <si>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</si>
  <si>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</si>
  <si>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</si>
  <si>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</si>
  <si>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</si>
  <si>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</si>
  <si>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</si>
  <si>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</si>
  <si>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</si>
  <si>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</si>
  <si>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</si>
  <si>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</si>
  <si>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</si>
  <si>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</si>
  <si>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</si>
  <si>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</si>
  <si>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</si>
  <si>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</si>
  <si>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</si>
  <si>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</si>
  <si>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</si>
  <si>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</si>
  <si>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</si>
  <si>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</si>
  <si>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</si>
  <si>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</si>
  <si>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</si>
  <si>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</si>
  <si>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</si>
  <si>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</si>
  <si>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</si>
  <si>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</si>
  <si>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</si>
  <si>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</si>
  <si>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</si>
  <si>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</si>
  <si>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</si>
  <si>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</si>
  <si>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</si>
  <si>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</si>
  <si>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</si>
  <si>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</si>
  <si>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</si>
  <si>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</si>
  <si>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</si>
  <si>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</si>
  <si>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</si>
  <si>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</si>
  <si>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</si>
  <si>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</si>
  <si>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</si>
  <si>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</si>
  <si>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</si>
  <si>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</si>
  <si>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</si>
  <si>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</si>
  <si>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</si>
  <si>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</si>
  <si>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</si>
  <si>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</si>
  <si>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</si>
  <si>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</si>
  <si>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</si>
  <si>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</si>
  <si>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</si>
  <si>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</si>
  <si>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</si>
  <si>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</si>
  <si>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</si>
  <si>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</si>
  <si>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</si>
  <si>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</si>
  <si>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</si>
  <si>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</si>
  <si>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</si>
  <si>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</si>
  <si>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</si>
  <si>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</si>
  <si>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</si>
  <si>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</si>
  <si>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</si>
  <si>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</si>
  <si>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</si>
  <si>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</si>
  <si>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</si>
  <si>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</si>
  <si>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</si>
  <si>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</si>
  <si>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</si>
  <si>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</si>
  <si>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</si>
  <si>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</si>
  <si>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</si>
  <si>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</si>
  <si>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</si>
  <si>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</si>
  <si>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</si>
  <si>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</si>
  <si>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</si>
  <si>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</si>
  <si>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</si>
  <si>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</si>
  <si>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</si>
  <si>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</si>
  <si>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</si>
  <si>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</si>
  <si>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</si>
  <si>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</si>
  <si>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</si>
  <si>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</si>
  <si>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</si>
  <si>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</si>
  <si>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</si>
  <si>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</si>
  <si>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</si>
  <si>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</si>
  <si>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</si>
  <si>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</si>
  <si>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</si>
  <si>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</si>
  <si>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</si>
  <si>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</si>
  <si>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</si>
  <si>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</si>
  <si>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</si>
  <si>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</si>
  <si>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</si>
  <si>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</si>
  <si>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</si>
  <si>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</si>
  <si>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</si>
  <si>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</si>
  <si>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</si>
  <si>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</si>
  <si>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</si>
  <si>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</si>
  <si>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</si>
  <si>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</si>
  <si>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</si>
  <si>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</si>
  <si>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</si>
  <si>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</si>
  <si>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</si>
  <si>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</si>
  <si>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</si>
  <si>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</si>
  <si>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</si>
  <si>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</si>
  <si>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</si>
  <si>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</si>
  <si>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</si>
  <si>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</si>
  <si>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</si>
  <si>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</si>
  <si>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</si>
  <si>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</si>
  <si>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</si>
  <si>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</si>
  <si>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</si>
  <si>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</si>
  <si>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</si>
  <si>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</si>
  <si>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</si>
  <si>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</si>
  <si>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</si>
  <si>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</si>
  <si>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</si>
  <si>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</si>
  <si>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</si>
  <si>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</si>
  <si>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</si>
  <si>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</si>
  <si>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</si>
  <si>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</si>
  <si>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</si>
  <si>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</si>
  <si>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</si>
  <si>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</si>
  <si>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</si>
  <si>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</si>
  <si>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</si>
  <si>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</si>
  <si>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</si>
  <si>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</si>
  <si>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</si>
  <si>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</si>
  <si>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</si>
  <si>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</si>
  <si>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</si>
  <si>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</si>
  <si>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</si>
  <si>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</si>
  <si>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</si>
  <si>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</si>
  <si>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</si>
  <si>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</si>
  <si>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</si>
  <si>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</si>
  <si>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</si>
  <si>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</si>
  <si>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</si>
  <si>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</si>
  <si>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</si>
  <si>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</si>
  <si>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</si>
  <si>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</si>
  <si>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</si>
  <si>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</si>
  <si>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</si>
  <si>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</si>
  <si>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</si>
  <si>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</si>
  <si>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</si>
  <si>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</si>
  <si>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</si>
  <si>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</si>
  <si>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</si>
  <si>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</si>
  <si>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</si>
  <si>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</si>
  <si>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</si>
  <si>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</si>
  <si>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</si>
  <si>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</si>
  <si>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</si>
  <si>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</si>
  <si>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</si>
  <si>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</si>
  <si>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</si>
  <si>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</si>
  <si>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</si>
  <si>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</si>
  <si>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</si>
  <si>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</si>
  <si>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</si>
  <si>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</si>
  <si>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</si>
  <si>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</si>
  <si>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</si>
  <si>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</si>
  <si>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</si>
  <si>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</si>
  <si>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</si>
  <si>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</si>
  <si>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</si>
  <si>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</si>
  <si>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</si>
  <si>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</si>
  <si>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</si>
  <si>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</si>
  <si>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</si>
  <si>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</si>
  <si>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</si>
  <si>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</si>
  <si>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</si>
  <si>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</si>
  <si>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</si>
  <si>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</si>
  <si>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</si>
  <si>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</si>
  <si>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</si>
  <si>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</si>
  <si>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</si>
  <si>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</si>
  <si>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</si>
  <si>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</si>
  <si>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</si>
  <si>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</si>
  <si>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</si>
  <si>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</si>
  <si>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</si>
  <si>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</si>
  <si>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</si>
  <si>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</si>
  <si>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</si>
  <si>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</si>
  <si>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</si>
  <si>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</si>
  <si>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</si>
  <si>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</si>
  <si>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</si>
  <si>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</si>
  <si>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</si>
  <si>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</si>
  <si>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</si>
  <si>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</si>
  <si>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</si>
  <si>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</si>
  <si>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</si>
  <si>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</si>
  <si>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</si>
  <si>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</si>
  <si>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</si>
  <si>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</si>
  <si>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</si>
  <si>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</si>
  <si>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</si>
  <si>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</si>
  <si>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</si>
  <si>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</si>
  <si>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</si>
  <si>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</si>
  <si>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</si>
  <si>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</si>
  <si>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</si>
  <si>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</si>
  <si>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</si>
  <si>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</si>
  <si>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</si>
  <si>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</si>
  <si>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</si>
  <si>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</si>
  <si>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</si>
  <si>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</si>
  <si>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</si>
  <si>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</si>
  <si>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</si>
  <si>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</si>
  <si>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</si>
  <si>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</si>
  <si>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</si>
  <si>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</si>
  <si>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</si>
  <si>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</si>
  <si>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</si>
  <si>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</si>
  <si>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</si>
  <si>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</si>
  <si>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</si>
  <si>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</si>
  <si>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</si>
  <si>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</si>
  <si>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</si>
  <si>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</si>
  <si>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</si>
  <si>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</si>
  <si>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</si>
  <si>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</si>
  <si>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</si>
  <si>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</si>
  <si>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</si>
  <si>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</si>
  <si>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</si>
  <si>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</si>
  <si>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</si>
  <si>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</si>
  <si>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</si>
  <si>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</si>
  <si>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</si>
  <si>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</si>
  <si>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</si>
  <si>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</si>
  <si>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</si>
  <si>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</si>
  <si>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</si>
  <si>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</si>
  <si>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</si>
  <si>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</si>
  <si>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</si>
  <si>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</si>
  <si>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</si>
  <si>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</si>
  <si>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</si>
  <si>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</si>
  <si>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</si>
  <si>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</si>
  <si>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</si>
  <si>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</si>
  <si>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</si>
  <si>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</si>
  <si>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</si>
  <si>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</si>
  <si>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</si>
  <si>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</si>
  <si>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</si>
  <si>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</si>
  <si>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</si>
  <si>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</si>
  <si>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</si>
  <si>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</si>
  <si>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</si>
  <si>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</si>
  <si>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</si>
  <si>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</si>
  <si>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</si>
  <si>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</si>
  <si>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</si>
  <si>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</si>
  <si>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</si>
  <si>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</si>
  <si>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</si>
  <si>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</si>
  <si>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</si>
  <si>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</si>
  <si>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</si>
  <si>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</si>
  <si>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</si>
  <si>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</si>
  <si>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</si>
  <si>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</si>
  <si>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</si>
  <si>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</si>
  <si>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</si>
  <si>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</si>
  <si>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</si>
  <si>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</si>
  <si>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</si>
  <si>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</si>
  <si>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</si>
  <si>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</si>
  <si>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</si>
  <si>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</si>
  <si>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</si>
  <si>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</si>
  <si>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</si>
  <si>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</si>
  <si>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</si>
  <si>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</si>
  <si>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</si>
  <si>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</si>
  <si>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</si>
  <si>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</si>
  <si>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</si>
  <si>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</si>
  <si>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</si>
  <si>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</si>
  <si>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</si>
  <si>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</si>
  <si>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</si>
  <si>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</si>
  <si>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</si>
  <si>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</si>
  <si>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</si>
  <si>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</si>
  <si>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</si>
  <si>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</si>
  <si>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</si>
  <si>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</si>
  <si>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</si>
  <si>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</si>
  <si>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</si>
  <si>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</si>
  <si>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</si>
  <si>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</si>
  <si>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</si>
  <si>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</si>
  <si>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</si>
  <si>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</si>
  <si>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</si>
  <si>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</si>
  <si>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</si>
  <si>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</si>
  <si>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</si>
  <si>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</si>
  <si>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</si>
  <si>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</si>
  <si>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</si>
  <si>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</si>
  <si>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</si>
  <si>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</si>
  <si>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</si>
  <si>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</si>
  <si>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</si>
  <si>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</si>
  <si>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</si>
  <si>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</si>
  <si>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</si>
  <si>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</si>
  <si>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</si>
  <si>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</si>
  <si>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</si>
  <si>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</si>
  <si>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</si>
  <si>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</si>
  <si>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</si>
  <si>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</si>
  <si>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</si>
  <si>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</si>
  <si>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</si>
  <si>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</si>
  <si>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</si>
  <si>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</si>
  <si>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</si>
  <si>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</si>
  <si>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</si>
  <si>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</si>
  <si>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</si>
  <si>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</si>
  <si>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</si>
  <si>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</si>
  <si>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</si>
  <si>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</si>
  <si>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</si>
  <si>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</si>
  <si>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</si>
  <si>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</si>
  <si>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</si>
  <si>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</si>
  <si>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</si>
  <si>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</si>
  <si>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</si>
  <si>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</si>
  <si>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</si>
  <si>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</si>
  <si>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</si>
  <si>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</si>
  <si>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</si>
  <si>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</si>
  <si>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</si>
  <si>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</si>
  <si>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</si>
  <si>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</si>
  <si>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</si>
  <si>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</si>
  <si>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</si>
  <si>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</si>
  <si>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</si>
  <si>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</si>
  <si>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</si>
  <si>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</si>
  <si>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</si>
  <si>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</si>
  <si>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</si>
  <si>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</si>
  <si>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</si>
  <si>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</si>
  <si>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</si>
  <si>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</si>
  <si>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</si>
  <si>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</si>
  <si>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</si>
  <si>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</si>
  <si>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</si>
  <si>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</si>
  <si>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</si>
  <si>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</si>
  <si>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</si>
  <si>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</si>
  <si>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</si>
  <si>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</si>
  <si>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</si>
  <si>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</si>
  <si>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</si>
  <si>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</si>
  <si>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</si>
  <si>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</si>
  <si>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</si>
  <si>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</si>
  <si>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</si>
  <si>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</si>
  <si>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</si>
  <si>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</si>
  <si>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</si>
  <si>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</si>
  <si>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</si>
  <si>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</si>
  <si>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</si>
  <si>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</si>
  <si>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</si>
  <si>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</si>
  <si>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</si>
  <si>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</si>
  <si>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</si>
  <si>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</si>
  <si>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</si>
  <si>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</si>
  <si>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</si>
  <si>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</si>
  <si>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</si>
  <si>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</si>
  <si>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</si>
  <si>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</si>
  <si>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</si>
  <si>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</si>
  <si>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</si>
  <si>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</si>
  <si>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</si>
  <si>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</si>
  <si>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</si>
  <si>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</si>
  <si>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</si>
  <si>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</si>
  <si>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</si>
  <si>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</si>
  <si>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</si>
  <si>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</si>
  <si>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</si>
  <si>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</si>
  <si>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</si>
  <si>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</si>
  <si>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</si>
  <si>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</si>
  <si>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</si>
  <si>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</si>
  <si>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</si>
  <si>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</si>
  <si>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</si>
  <si>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</si>
  <si>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</si>
  <si>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</si>
  <si>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</si>
  <si>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</si>
  <si>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</si>
  <si>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</si>
  <si>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</si>
  <si>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</si>
  <si>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</si>
  <si>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</si>
  <si>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</si>
  <si>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</si>
  <si>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</si>
  <si>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</si>
  <si>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</si>
  <si>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</si>
  <si>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</si>
  <si>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</si>
  <si>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</si>
  <si>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</si>
  <si>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</si>
  <si>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</si>
  <si>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</si>
  <si>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</si>
  <si>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</si>
  <si>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</si>
  <si>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</si>
  <si>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</si>
  <si>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</si>
  <si>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</si>
  <si>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</si>
  <si>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</si>
  <si>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</si>
  <si>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</si>
  <si>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</si>
  <si>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</si>
  <si>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</si>
  <si>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</si>
  <si>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</si>
  <si>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</si>
  <si>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</si>
  <si>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</si>
  <si>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</si>
  <si>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</si>
  <si>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</si>
  <si>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</si>
  <si>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</si>
  <si>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</si>
  <si>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</si>
  <si>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</si>
  <si>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</si>
  <si>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</si>
  <si>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</si>
  <si>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</si>
  <si>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</si>
  <si>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</si>
  <si>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</si>
  <si>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</si>
  <si>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</si>
  <si>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</si>
  <si>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</si>
  <si>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</si>
  <si>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</si>
  <si>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</si>
  <si>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</si>
  <si>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</si>
  <si>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</si>
  <si>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</si>
  <si>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</si>
  <si>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</si>
  <si>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</si>
  <si>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</si>
  <si>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</si>
  <si>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</si>
  <si>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</si>
  <si>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</si>
  <si>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</si>
  <si>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</si>
  <si>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</si>
  <si>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</si>
  <si>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</si>
  <si>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</si>
  <si>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</si>
  <si>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</si>
  <si>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</si>
  <si>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</si>
  <si>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</si>
  <si>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</si>
  <si>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</si>
  <si>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</si>
  <si>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</si>
  <si>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</si>
  <si>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</si>
  <si>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</si>
  <si>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</si>
  <si>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</si>
  <si>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</si>
  <si>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</si>
  <si>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</si>
  <si>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</si>
  <si>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</si>
  <si>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</si>
  <si>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</si>
  <si>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</si>
  <si>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</si>
  <si>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</si>
  <si>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</si>
  <si>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</si>
  <si>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</si>
  <si>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</si>
  <si>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</si>
  <si>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</si>
  <si>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</si>
  <si>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</si>
  <si>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</si>
  <si>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</si>
  <si>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</si>
  <si>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</si>
  <si>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</si>
  <si>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</si>
  <si>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</si>
  <si>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</si>
  <si>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</si>
  <si>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</si>
  <si>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</si>
  <si>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</si>
  <si>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</si>
  <si>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</si>
  <si>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</si>
  <si>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</si>
  <si>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</si>
  <si>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</si>
  <si>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</si>
  <si>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</si>
  <si>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</si>
  <si>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</si>
  <si>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</si>
  <si>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</si>
  <si>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</si>
  <si>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</si>
  <si>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</si>
  <si>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</si>
  <si>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</si>
  <si>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</si>
  <si>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</si>
  <si>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</si>
  <si>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</si>
  <si>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</si>
  <si>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</si>
  <si>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</si>
  <si>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</si>
  <si>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</si>
  <si>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</si>
  <si>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</si>
  <si>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</si>
  <si>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</si>
  <si>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</si>
  <si>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</si>
  <si>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</si>
  <si>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</si>
  <si>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</si>
  <si>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</si>
  <si>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</si>
  <si>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</si>
  <si>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</si>
  <si>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</si>
  <si>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</si>
  <si>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</si>
  <si>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</si>
  <si>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</si>
  <si>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</si>
  <si>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</si>
  <si>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</si>
  <si>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</si>
  <si>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</si>
  <si>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</si>
  <si>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</si>
  <si>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</si>
  <si>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</si>
  <si>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</si>
  <si>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</si>
  <si>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</si>
  <si>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</si>
  <si>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</si>
  <si>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</si>
  <si>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</si>
  <si>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</si>
  <si>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</si>
  <si>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</si>
  <si>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</si>
  <si>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</si>
  <si>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</si>
  <si>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</si>
  <si>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</si>
  <si>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</si>
  <si>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</si>
  <si>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</si>
  <si>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</si>
  <si>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</si>
  <si>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</si>
  <si>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</si>
  <si>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</si>
  <si>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</si>
  <si>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</si>
  <si>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</si>
  <si>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</si>
  <si>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</si>
  <si>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</si>
  <si>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</si>
  <si>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</si>
  <si>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</si>
  <si>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</si>
  <si>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</si>
  <si>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</si>
  <si>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</si>
  <si>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</si>
  <si>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</si>
  <si>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</si>
  <si>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</si>
  <si>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</si>
  <si>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</si>
  <si>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</si>
  <si>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</si>
  <si>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</si>
  <si>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</si>
  <si>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</si>
  <si>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</si>
  <si>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</si>
  <si>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</si>
  <si>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</si>
  <si>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</si>
  <si>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</si>
  <si>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</si>
  <si>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</si>
  <si>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</si>
  <si>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</si>
  <si>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</si>
  <si>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</si>
  <si>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</si>
  <si>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</si>
  <si>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</si>
  <si>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</si>
  <si>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</si>
  <si>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</si>
  <si>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</si>
  <si>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</si>
  <si>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</si>
  <si>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</si>
  <si>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</si>
  <si>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</si>
  <si>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</si>
  <si>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</si>
  <si>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</si>
  <si>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</si>
  <si>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</si>
  <si>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</si>
  <si>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</si>
  <si>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</si>
  <si>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</si>
  <si>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</si>
  <si>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</si>
  <si>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</si>
  <si>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</si>
  <si>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</si>
  <si>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</si>
  <si>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</si>
  <si>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</si>
  <si>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</si>
  <si>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</si>
  <si>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</si>
  <si>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</si>
  <si>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</si>
  <si>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</si>
  <si>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</si>
  <si>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</si>
  <si>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</si>
  <si>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</si>
  <si>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</si>
  <si>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</si>
  <si>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</si>
  <si>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</si>
  <si>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</si>
  <si>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</si>
  <si>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</si>
  <si>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</si>
  <si>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</si>
  <si>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</si>
  <si>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</si>
  <si>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</si>
  <si>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</si>
  <si>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</si>
  <si>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</si>
  <si>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</si>
  <si>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</si>
  <si>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</si>
  <si>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</si>
  <si>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</si>
  <si>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</si>
  <si>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</si>
  <si>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</si>
  <si>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</si>
  <si>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</si>
  <si>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</si>
  <si>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</si>
  <si>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</si>
  <si>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</si>
  <si>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</si>
  <si>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</si>
  <si>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</si>
  <si>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</si>
  <si>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</si>
  <si>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</si>
  <si>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</si>
  <si>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</si>
  <si>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</si>
  <si>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</si>
  <si>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</si>
  <si>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</si>
  <si>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</si>
  <si>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</si>
  <si>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</si>
  <si>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</si>
  <si>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</si>
  <si>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</si>
  <si>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</si>
  <si>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</si>
  <si>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</si>
  <si>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</si>
  <si>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</si>
  <si>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</si>
  <si>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</si>
  <si>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</si>
  <si>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</si>
  <si>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</si>
  <si>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</si>
  <si>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</si>
  <si>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</si>
  <si>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</si>
  <si>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</si>
  <si>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</si>
  <si>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</si>
  <si>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</si>
  <si>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</si>
  <si>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</si>
  <si>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</si>
  <si>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</si>
  <si>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</si>
  <si>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</si>
  <si>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</si>
  <si>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</si>
  <si>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</si>
  <si>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</si>
  <si>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</si>
  <si>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</si>
  <si>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</si>
  <si>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</si>
  <si>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</si>
  <si>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</si>
  <si>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</si>
  <si>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</si>
  <si>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</si>
  <si>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</si>
  <si>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</si>
  <si>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</si>
  <si>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</si>
  <si>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</si>
  <si>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</si>
  <si>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</si>
  <si>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</si>
  <si>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</si>
  <si>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</si>
  <si>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</si>
  <si>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</si>
  <si>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</si>
  <si>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</si>
  <si>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</si>
  <si>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</si>
  <si>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</si>
  <si>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</si>
  <si>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</si>
  <si>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</si>
  <si>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</si>
  <si>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</si>
  <si>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</si>
  <si>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</si>
  <si>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</si>
  <si>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</si>
  <si>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</si>
  <si>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</si>
  <si>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</si>
  <si>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</si>
  <si>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</si>
  <si>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</si>
  <si>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</si>
  <si>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</si>
  <si>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</si>
  <si>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</si>
  <si>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</si>
  <si>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</si>
  <si>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</si>
  <si>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</si>
  <si>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</si>
  <si>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</si>
  <si>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</si>
  <si>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</si>
  <si>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</si>
  <si>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</si>
  <si>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</si>
  <si>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</si>
  <si>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</si>
  <si>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</si>
  <si>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</si>
  <si>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</si>
  <si>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</si>
  <si>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</si>
  <si>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</si>
  <si>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</si>
  <si>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</si>
  <si>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</si>
  <si>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</si>
  <si>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</si>
  <si>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</si>
  <si>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</si>
  <si>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</si>
  <si>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</si>
  <si>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</si>
  <si>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</si>
  <si>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</si>
  <si>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</si>
  <si>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</si>
  <si>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</si>
  <si>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</si>
  <si>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</si>
  <si>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</si>
  <si>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</si>
  <si>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</si>
  <si>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</si>
  <si>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</si>
  <si>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</si>
  <si>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</si>
  <si>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</si>
  <si>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</si>
  <si>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</si>
  <si>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</si>
  <si>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</si>
  <si>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</si>
  <si>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</si>
  <si>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</si>
  <si>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</si>
  <si>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</si>
  <si>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</si>
  <si>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</si>
  <si>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</si>
  <si>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</si>
  <si>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</si>
  <si>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</si>
  <si>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</si>
  <si>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</si>
  <si>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</si>
  <si>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</si>
  <si>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</si>
  <si>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</si>
  <si>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</si>
  <si>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</si>
  <si>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</si>
  <si>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</si>
  <si>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</si>
  <si>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</si>
  <si>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</si>
  <si>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</si>
  <si>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</si>
  <si>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</si>
  <si>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</si>
  <si>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</si>
  <si>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</si>
  <si>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</si>
  <si>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</si>
  <si>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</si>
  <si>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</si>
  <si>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</si>
  <si>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</si>
  <si>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</si>
  <si>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</si>
  <si>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</si>
  <si>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</si>
  <si>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</si>
  <si>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</si>
  <si>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</si>
  <si>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</si>
  <si>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</si>
  <si>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</si>
  <si>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</si>
  <si>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</si>
  <si>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</si>
  <si>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</si>
  <si>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</si>
  <si>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</si>
  <si>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</si>
  <si>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</si>
  <si>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</si>
  <si>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</si>
  <si>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</si>
  <si>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</si>
  <si>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</si>
  <si>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</si>
  <si>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</si>
  <si>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</si>
  <si>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</si>
  <si>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</si>
  <si>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</si>
  <si>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</si>
  <si>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</si>
  <si>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</si>
  <si>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</si>
  <si>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</si>
  <si>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</si>
  <si>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</si>
  <si>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</si>
  <si>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</si>
  <si>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</si>
  <si>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</si>
  <si>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</si>
  <si>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</si>
  <si>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</si>
  <si>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</si>
  <si>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</si>
  <si>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</si>
  <si>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</si>
  <si>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</si>
  <si>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</si>
  <si>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</si>
  <si>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</si>
  <si>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</si>
  <si>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</si>
  <si>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</si>
  <si>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</si>
  <si>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</si>
  <si>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</si>
  <si>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</si>
  <si>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</si>
  <si>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</si>
  <si>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</si>
  <si>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</si>
  <si>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</si>
  <si>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</si>
  <si>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</si>
  <si>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</si>
  <si>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</si>
  <si>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</si>
  <si>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</si>
  <si>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</si>
  <si>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</si>
  <si>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</si>
  <si>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</si>
  <si>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</si>
  <si>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</si>
  <si>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</si>
  <si>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</si>
  <si>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</si>
  <si>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</si>
  <si>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</si>
  <si>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</si>
  <si>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</si>
  <si>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</si>
  <si>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</si>
  <si>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</si>
  <si>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</si>
  <si>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</si>
  <si>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</si>
  <si>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</si>
  <si>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</si>
  <si>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</si>
  <si>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</si>
  <si>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</si>
  <si>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</si>
  <si>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</si>
  <si>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</si>
  <si>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</si>
  <si>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</si>
  <si>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</si>
  <si>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</si>
  <si>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</si>
  <si>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</si>
  <si>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</si>
  <si>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</si>
  <si>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</si>
  <si>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</si>
  <si>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</si>
  <si>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</si>
  <si>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</si>
  <si>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</si>
  <si>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</si>
  <si>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</si>
  <si>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</si>
  <si>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</si>
  <si>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</si>
  <si>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</si>
  <si>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</si>
  <si>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</si>
  <si>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</si>
  <si>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</si>
  <si>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</si>
  <si>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</si>
  <si>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</si>
  <si>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</si>
  <si>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</si>
  <si>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</si>
  <si>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</si>
  <si>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</si>
  <si>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</si>
  <si>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</si>
  <si>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</si>
  <si>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</si>
  <si>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</si>
  <si>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</si>
  <si>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</si>
  <si>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</si>
  <si>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</si>
  <si>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</si>
  <si>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</si>
  <si>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</si>
  <si>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</si>
  <si>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</si>
  <si>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</si>
  <si>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</si>
  <si>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</si>
  <si>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</si>
  <si>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</si>
  <si>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</si>
  <si>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</si>
  <si>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</si>
  <si>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</si>
  <si>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</si>
  <si>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</si>
  <si>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</si>
  <si>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</si>
  <si>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</si>
  <si>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</si>
  <si>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</si>
  <si>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</si>
  <si>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</si>
  <si>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</si>
  <si>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</si>
  <si>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</si>
  <si>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</si>
  <si>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</si>
  <si>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</si>
  <si>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</si>
  <si>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</si>
  <si>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</si>
  <si>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</si>
  <si>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</si>
  <si>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</si>
  <si>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</si>
  <si>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</si>
  <si>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</si>
  <si>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</si>
  <si>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</si>
  <si>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</si>
  <si>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</si>
  <si>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</si>
  <si>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</si>
  <si>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</si>
  <si>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</si>
  <si>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</si>
  <si>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</si>
  <si>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</si>
  <si>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</si>
  <si>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</si>
  <si>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</si>
  <si>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</si>
  <si>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</si>
  <si>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</si>
  <si>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</si>
  <si>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</si>
  <si>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</si>
  <si>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</si>
  <si>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</si>
  <si>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</si>
  <si>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</si>
  <si>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</si>
  <si>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</si>
  <si>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</si>
  <si>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</si>
  <si>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</si>
  <si>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</si>
  <si>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</si>
  <si>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</si>
  <si>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</si>
  <si>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</si>
  <si>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</si>
  <si>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</si>
  <si>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</si>
  <si>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</si>
  <si>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</si>
  <si>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</si>
  <si>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</si>
  <si>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</si>
  <si>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</si>
  <si>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</si>
  <si>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</si>
  <si>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</si>
  <si>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</si>
  <si>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</si>
  <si>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</si>
  <si>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</si>
  <si>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</si>
  <si>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</si>
  <si>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</si>
  <si>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</si>
  <si>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</si>
  <si>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</si>
  <si>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</si>
  <si>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</si>
  <si>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</si>
  <si>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</si>
  <si>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</si>
  <si>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</si>
  <si>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</si>
  <si>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</si>
  <si>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</si>
  <si>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</si>
  <si>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</si>
  <si>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</si>
  <si>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</si>
  <si>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</si>
  <si>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</si>
  <si>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</si>
  <si>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</si>
  <si>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</si>
  <si>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</si>
  <si>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</si>
  <si>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</si>
  <si>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</si>
  <si>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</si>
  <si>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</si>
  <si>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</si>
  <si>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</si>
  <si>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</si>
  <si>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</si>
  <si>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</si>
  <si>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</si>
  <si>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</si>
  <si>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</si>
  <si>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</si>
  <si>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</si>
  <si>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</si>
  <si>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</si>
  <si>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</si>
  <si>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</si>
  <si>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</si>
  <si>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</si>
  <si>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</si>
  <si>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</si>
  <si>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</si>
  <si>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</si>
  <si>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</si>
  <si>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</si>
  <si>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</si>
  <si>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</si>
  <si>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</si>
  <si>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</si>
  <si>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</si>
  <si>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</si>
  <si>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</si>
  <si>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</si>
  <si>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</si>
  <si>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</si>
  <si>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</si>
  <si>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</si>
  <si>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</si>
  <si>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</si>
  <si>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</si>
  <si>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</si>
  <si>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</si>
  <si>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</si>
  <si>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</si>
  <si>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</si>
  <si>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</si>
  <si>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</si>
  <si>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</si>
  <si>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</si>
  <si>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</si>
  <si>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</si>
  <si>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</si>
  <si>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</si>
  <si>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</si>
  <si>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</si>
  <si>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</si>
  <si>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</si>
  <si>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</si>
  <si>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</si>
  <si>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</si>
  <si>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</si>
  <si>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</si>
  <si>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</si>
  <si>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</si>
  <si>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</si>
  <si>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</si>
  <si>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</si>
  <si>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</si>
  <si>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</si>
  <si>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</si>
  <si>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</si>
  <si>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</si>
  <si>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</si>
  <si>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</si>
  <si>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</si>
  <si>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</si>
  <si>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</si>
  <si>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</si>
  <si>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</si>
  <si>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</si>
  <si>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</si>
  <si>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</si>
  <si>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</si>
  <si>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</si>
  <si>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</si>
  <si>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</si>
  <si>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</si>
  <si>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</si>
  <si>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</si>
  <si>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</si>
  <si>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</si>
  <si>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</si>
  <si>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</si>
  <si>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</si>
  <si>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</si>
  <si>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</si>
  <si>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</si>
  <si>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</si>
  <si>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</si>
  <si>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</si>
  <si>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</si>
  <si>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</si>
  <si>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</si>
  <si>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</si>
  <si>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</si>
  <si>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</si>
  <si>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</si>
  <si>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</si>
  <si>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</si>
  <si>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</si>
  <si>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</si>
  <si>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</si>
  <si>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</si>
  <si>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</si>
  <si>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</si>
  <si>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</si>
  <si>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</si>
  <si>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</si>
  <si>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</si>
  <si>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</si>
  <si>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</si>
  <si>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</si>
  <si>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</si>
  <si>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</si>
  <si>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</si>
  <si>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</si>
  <si>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</si>
  <si>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</si>
  <si>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</si>
  <si>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</si>
  <si>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</si>
  <si>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</si>
  <si>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</si>
  <si>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</si>
  <si>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</si>
  <si>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</si>
  <si>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</si>
  <si>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</si>
  <si>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</si>
  <si>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</si>
  <si>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</si>
  <si>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</si>
  <si>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</si>
  <si>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</si>
  <si>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</si>
  <si>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</si>
  <si>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</si>
  <si>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</si>
  <si>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</si>
  <si>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</si>
  <si>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</si>
  <si>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</si>
  <si>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</si>
  <si>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</si>
  <si>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</si>
  <si>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</si>
  <si>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</si>
  <si>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</si>
  <si>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</si>
  <si>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</si>
  <si>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</si>
  <si>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</si>
  <si>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</si>
  <si>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</si>
  <si>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</si>
  <si>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</si>
  <si>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</si>
  <si>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</si>
  <si>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</si>
  <si>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</si>
  <si>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</si>
  <si>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</si>
  <si>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</si>
  <si>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</si>
  <si>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</si>
  <si>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</si>
  <si>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</si>
  <si>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</si>
  <si>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</si>
  <si>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</si>
  <si>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</si>
  <si>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</si>
  <si>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</si>
  <si>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</si>
  <si>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</si>
  <si>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</si>
  <si>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</si>
  <si>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</si>
  <si>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</si>
  <si>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</si>
  <si>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</si>
  <si>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</si>
  <si>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</si>
  <si>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</si>
  <si>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</si>
  <si>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</si>
  <si>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</si>
  <si>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</si>
  <si>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</si>
  <si>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</si>
  <si>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</si>
  <si>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</si>
  <si>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</si>
  <si>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</si>
  <si>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</si>
  <si>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</si>
  <si>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</si>
  <si>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</si>
  <si>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</si>
  <si>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</si>
  <si>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</si>
  <si>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</si>
  <si>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</si>
  <si>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</si>
  <si>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</si>
  <si>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</si>
  <si>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</si>
  <si>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</si>
  <si>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</si>
  <si>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</si>
  <si>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</si>
  <si>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</si>
  <si>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</si>
  <si>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</si>
  <si>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</si>
  <si>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</si>
  <si>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</si>
  <si>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</si>
  <si>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</si>
  <si>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</si>
  <si>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</si>
  <si>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</si>
  <si>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</si>
  <si>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</si>
  <si>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</si>
  <si>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</si>
  <si>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</si>
  <si>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</si>
  <si>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</si>
  <si>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</si>
  <si>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</si>
  <si>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</si>
  <si>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</si>
  <si>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</si>
  <si>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</si>
  <si>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</si>
  <si>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</si>
  <si>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</si>
  <si>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</si>
  <si>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</si>
  <si>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</si>
  <si>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</si>
  <si>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</si>
  <si>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</si>
  <si>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</si>
  <si>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</si>
  <si>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</si>
  <si>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</si>
  <si>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</si>
  <si>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</si>
  <si>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</si>
  <si>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</si>
  <si>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</si>
  <si>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</si>
  <si>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</si>
  <si>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</si>
  <si>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</si>
  <si>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</si>
  <si>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</si>
  <si>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</si>
  <si>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</si>
  <si>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</si>
  <si>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</si>
  <si>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</si>
  <si>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</si>
  <si>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</si>
  <si>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</si>
  <si>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</si>
  <si>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</si>
  <si>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</si>
  <si>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</si>
  <si>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</si>
  <si>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</si>
  <si>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</si>
  <si>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</si>
  <si>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</si>
  <si>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</si>
  <si>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</si>
  <si>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</si>
  <si>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</si>
  <si>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</si>
  <si>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</si>
  <si>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</si>
  <si>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</si>
  <si>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</si>
  <si>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</si>
  <si>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</si>
  <si>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</si>
  <si>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</si>
  <si>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</si>
  <si>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</si>
  <si>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</si>
  <si>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</si>
  <si>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</si>
  <si>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</si>
  <si>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</si>
  <si>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</si>
  <si>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</si>
  <si>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</si>
  <si>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</si>
  <si>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</si>
  <si>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</si>
  <si>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</si>
  <si>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</si>
  <si>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</si>
  <si>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</si>
  <si>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</si>
  <si>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</si>
  <si>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</si>
  <si>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</si>
  <si>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</si>
  <si>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</si>
  <si>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</si>
  <si>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</si>
  <si>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</si>
  <si>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</si>
  <si>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</si>
  <si>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</si>
  <si>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</si>
  <si>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</si>
  <si>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</si>
  <si>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</si>
  <si>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</si>
  <si>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</si>
  <si>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</si>
  <si>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</si>
  <si>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</si>
  <si>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</si>
  <si>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</si>
  <si>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</si>
  <si>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</si>
  <si>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</si>
  <si>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</si>
  <si>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</si>
  <si>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</si>
  <si>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</si>
  <si>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</si>
  <si>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</si>
  <si>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</si>
  <si>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</si>
  <si>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</si>
  <si>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</si>
  <si>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</si>
  <si>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</si>
  <si>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</si>
  <si>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</si>
  <si>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</si>
  <si>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</si>
  <si>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</si>
  <si>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</si>
  <si>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</si>
  <si>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</si>
  <si>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</si>
  <si>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</si>
  <si>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</si>
  <si>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</si>
  <si>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</si>
  <si>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</si>
  <si>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</si>
  <si>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</si>
  <si>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</si>
  <si>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</si>
  <si>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</si>
  <si>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</si>
  <si>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</si>
  <si>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</si>
  <si>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</si>
  <si>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</si>
  <si>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</si>
  <si>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</si>
  <si>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</si>
  <si>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</si>
  <si>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</si>
  <si>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</si>
  <si>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</si>
  <si>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</si>
  <si>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</si>
  <si>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</si>
  <si>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</si>
  <si>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</si>
  <si>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</si>
  <si>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</si>
  <si>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</si>
  <si>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</si>
  <si>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</si>
  <si>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</si>
  <si>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</si>
  <si>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</si>
  <si>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</si>
  <si>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</si>
  <si>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</si>
  <si>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</si>
  <si>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</si>
  <si>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</si>
  <si>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</si>
  <si>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</si>
  <si>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</si>
  <si>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</si>
  <si>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</si>
  <si>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</si>
  <si>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</si>
  <si>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</si>
  <si>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</si>
  <si>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</si>
  <si>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</si>
  <si>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</si>
  <si>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</si>
  <si>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</si>
  <si>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</si>
  <si>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</si>
  <si>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</si>
  <si>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</si>
  <si>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</si>
  <si>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</si>
  <si>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</si>
  <si>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</si>
  <si>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</si>
  <si>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</si>
  <si>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</si>
  <si>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</si>
  <si>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</si>
  <si>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</si>
  <si>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</si>
  <si>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</si>
  <si>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</si>
  <si>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</si>
  <si>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</si>
  <si>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</si>
  <si>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</si>
  <si>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</si>
  <si>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</si>
  <si>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</si>
  <si>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</si>
  <si>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</si>
  <si>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</si>
  <si>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</si>
  <si>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</si>
  <si>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</si>
  <si>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</si>
  <si>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</si>
  <si>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</si>
  <si>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</si>
  <si>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</si>
  <si>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</si>
  <si>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</si>
  <si>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</si>
  <si>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</si>
  <si>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</si>
  <si>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</si>
  <si>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</si>
  <si>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</si>
  <si>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</si>
  <si>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</si>
  <si>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</si>
  <si>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</si>
  <si>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</si>
  <si>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</si>
  <si>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</si>
  <si>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</si>
  <si>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</si>
  <si>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</si>
  <si>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</si>
  <si>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</si>
  <si>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</si>
  <si>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</si>
  <si>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</si>
  <si>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</si>
  <si>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</si>
  <si>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</si>
  <si>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</si>
  <si>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</si>
  <si>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</si>
  <si>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</si>
  <si>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</si>
  <si>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</si>
  <si>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</si>
  <si>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</si>
  <si>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</si>
  <si>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</si>
  <si>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</si>
  <si>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</si>
  <si>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</si>
  <si>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</si>
  <si>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</si>
  <si>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</si>
  <si>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</si>
  <si>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</si>
  <si>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</si>
  <si>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</si>
  <si>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</si>
  <si>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</si>
  <si>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</si>
  <si>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</si>
  <si>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</si>
  <si>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</si>
  <si>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</si>
  <si>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</si>
  <si>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</si>
  <si>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</si>
  <si>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</si>
  <si>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</si>
  <si>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</si>
  <si>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</si>
  <si>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</si>
  <si>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</si>
  <si>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</si>
  <si>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</si>
  <si>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</si>
  <si>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</si>
  <si>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</si>
  <si>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</si>
  <si>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</si>
  <si>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</si>
  <si>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</si>
  <si>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</si>
  <si>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</si>
  <si>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</si>
  <si>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</si>
  <si>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</si>
  <si>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</si>
  <si>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</si>
  <si>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</si>
  <si>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</si>
  <si>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</si>
  <si>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</si>
  <si>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</si>
  <si>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</si>
  <si>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</si>
  <si>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</si>
  <si>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</si>
  <si>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</si>
  <si>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</si>
  <si>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</si>
  <si>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</si>
  <si>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</si>
  <si>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</si>
  <si>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</si>
  <si>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</si>
  <si>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</si>
  <si>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</si>
  <si>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</si>
  <si>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</si>
  <si>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</si>
  <si>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</si>
  <si>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</si>
  <si>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</si>
  <si>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</si>
  <si>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</si>
  <si>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</si>
  <si>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</si>
  <si>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</si>
  <si>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</si>
  <si>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</si>
  <si>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</si>
  <si>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</si>
  <si>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</si>
  <si>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</si>
  <si>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</si>
  <si>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</si>
  <si>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</si>
  <si>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</si>
  <si>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</si>
  <si>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</si>
  <si>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</si>
  <si>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</si>
  <si>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</si>
  <si>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</si>
  <si>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</si>
  <si>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</si>
  <si>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</si>
  <si>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</si>
  <si>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</si>
  <si>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</si>
  <si>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</si>
  <si>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</si>
  <si>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</si>
  <si>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</si>
  <si>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</si>
  <si>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</si>
  <si>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</si>
  <si>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</si>
  <si>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</si>
  <si>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</si>
  <si>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</si>
  <si>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</si>
  <si>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</si>
  <si>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</si>
  <si>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</si>
  <si>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</si>
  <si>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</si>
  <si>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</si>
  <si>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</si>
  <si>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</si>
  <si>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</si>
  <si>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</si>
  <si>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</si>
  <si>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</si>
  <si>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</si>
  <si>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</si>
  <si>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</si>
  <si>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</si>
  <si>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</si>
  <si>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</si>
  <si>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</si>
  <si>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</si>
  <si>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</si>
  <si>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</si>
  <si>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</si>
  <si>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</si>
  <si>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</si>
  <si>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</si>
  <si>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</si>
  <si>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</si>
  <si>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</si>
  <si>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</si>
  <si>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</si>
  <si>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</si>
  <si>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</si>
  <si>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</si>
  <si>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</si>
  <si>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</si>
  <si>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</si>
  <si>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</si>
  <si>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</si>
  <si>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</si>
  <si>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</si>
  <si>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</si>
  <si>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</si>
  <si>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</si>
  <si>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</si>
  <si>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</si>
  <si>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</si>
  <si>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</si>
  <si>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</si>
  <si>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</si>
  <si>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</si>
  <si>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</si>
  <si>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</si>
  <si>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</si>
  <si>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</si>
  <si>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</si>
  <si>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</si>
  <si>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</si>
  <si>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</si>
  <si>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</si>
  <si>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</si>
  <si>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</si>
  <si>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</si>
  <si>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</si>
  <si>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</si>
  <si>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</si>
  <si>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</si>
  <si>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</si>
  <si>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</si>
  <si>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</si>
  <si>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</si>
  <si>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</si>
  <si>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</si>
  <si>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</si>
  <si>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</si>
  <si>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</si>
  <si>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</si>
  <si>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</si>
  <si>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</si>
  <si>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</si>
  <si>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</si>
  <si>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</si>
  <si>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</si>
  <si>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</si>
  <si>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</si>
  <si>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</si>
  <si>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</si>
  <si>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</si>
  <si>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</si>
  <si>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</si>
  <si>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</si>
  <si>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</si>
  <si>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</si>
  <si>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</si>
  <si>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</si>
  <si>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</si>
  <si>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</si>
  <si>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</si>
  <si>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</si>
  <si>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</si>
  <si>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</si>
  <si>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</si>
  <si>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</si>
  <si>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</si>
  <si>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</si>
  <si>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</si>
  <si>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</si>
  <si>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</si>
  <si>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</si>
  <si>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</si>
  <si>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</si>
  <si>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</si>
  <si>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</si>
  <si>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</si>
  <si>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</si>
  <si>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</si>
  <si>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</si>
  <si>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</si>
  <si>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</si>
  <si>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</si>
  <si>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</si>
  <si>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</si>
  <si>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</si>
  <si>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</si>
  <si>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</si>
  <si>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</si>
  <si>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</si>
  <si>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</si>
  <si>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</si>
  <si>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</si>
  <si>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</si>
  <si>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</si>
  <si>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</si>
  <si>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</si>
  <si>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</si>
  <si>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</si>
  <si>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</si>
  <si>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</si>
  <si>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</si>
  <si>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</si>
  <si>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</si>
  <si>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</si>
  <si>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</si>
  <si>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</si>
  <si>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</si>
  <si>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</si>
  <si>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</si>
  <si>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</si>
  <si>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</si>
  <si>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</si>
  <si>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</si>
  <si>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</si>
  <si>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</si>
  <si>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</si>
  <si>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</si>
  <si>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</si>
  <si>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</si>
  <si>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</si>
  <si>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</si>
  <si>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</si>
  <si>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</si>
  <si>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</si>
  <si>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</si>
  <si>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</si>
  <si>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</si>
  <si>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</si>
  <si>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</si>
  <si>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</si>
  <si>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</si>
  <si>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</si>
  <si>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</si>
  <si>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</si>
  <si>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</si>
  <si>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</si>
  <si>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</si>
  <si>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</si>
  <si>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</si>
  <si>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</si>
  <si>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</si>
  <si>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</si>
  <si>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</si>
  <si>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</si>
  <si>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</si>
  <si>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</si>
  <si>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</si>
  <si>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</si>
  <si>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</si>
  <si>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</si>
  <si>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</si>
  <si>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</si>
  <si>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</si>
  <si>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</si>
  <si>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</si>
  <si>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</si>
  <si>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</si>
  <si>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</si>
  <si>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</si>
  <si>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</si>
  <si>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</si>
  <si>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</si>
  <si>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</si>
  <si>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</si>
  <si>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</si>
  <si>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</si>
  <si>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</si>
  <si>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</si>
  <si>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</si>
  <si>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</si>
  <si>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</si>
  <si>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</si>
  <si>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</si>
  <si>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</si>
  <si>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</si>
  <si>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</si>
  <si>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</si>
  <si>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</si>
  <si>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</si>
  <si>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</si>
  <si>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</si>
  <si>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</si>
  <si>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</si>
  <si>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</si>
  <si>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</si>
  <si>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</si>
  <si>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</si>
  <si>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</si>
  <si>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</si>
  <si>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</si>
  <si>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</si>
  <si>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</si>
  <si>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</si>
  <si>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</si>
  <si>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</si>
  <si>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</si>
  <si>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</si>
  <si>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</si>
  <si>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</si>
  <si>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</si>
  <si>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</si>
  <si>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</si>
  <si>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</si>
  <si>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</si>
  <si>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</si>
  <si>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</si>
  <si>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</si>
  <si>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</si>
  <si>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</si>
  <si>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</si>
  <si>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</si>
  <si>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</si>
  <si>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</si>
  <si>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</si>
  <si>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</si>
  <si>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</si>
  <si>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</si>
  <si>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</si>
  <si>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</si>
  <si>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</si>
  <si>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</si>
  <si>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</si>
  <si>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</si>
  <si>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</si>
  <si>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</si>
  <si>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</si>
  <si>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</si>
  <si>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</si>
  <si>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</si>
  <si>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</si>
  <si>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</si>
  <si>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</si>
  <si>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</si>
  <si>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</si>
  <si>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</si>
  <si>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</si>
  <si>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</si>
  <si>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</si>
  <si>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</si>
  <si>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</si>
  <si>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</si>
  <si>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</si>
  <si>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</si>
  <si>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</si>
  <si>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</si>
  <si>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</si>
  <si>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</si>
  <si>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</si>
  <si>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</si>
  <si>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</si>
  <si>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</si>
  <si>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</si>
  <si>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</si>
  <si>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</si>
  <si>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</si>
  <si>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</si>
  <si>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</si>
  <si>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</si>
  <si>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</si>
  <si>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</si>
  <si>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</si>
  <si>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</si>
  <si>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</si>
  <si>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</si>
  <si>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</si>
  <si>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</si>
  <si>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</si>
  <si>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</si>
  <si>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</si>
  <si>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</si>
  <si>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</si>
  <si>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</si>
  <si>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</si>
  <si>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</si>
  <si>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</si>
  <si>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</si>
  <si>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</si>
  <si>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</si>
  <si>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</si>
  <si>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</si>
  <si>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</si>
  <si>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</si>
  <si>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</si>
  <si>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</si>
  <si>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</si>
  <si>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</si>
  <si>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</si>
  <si>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</si>
  <si>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</si>
  <si>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</si>
  <si>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</si>
  <si>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</si>
  <si>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</si>
  <si>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</si>
  <si>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</si>
  <si>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</si>
  <si>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</si>
  <si>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</si>
  <si>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</si>
  <si>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</si>
  <si>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</si>
  <si>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</si>
  <si>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</si>
  <si>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</si>
  <si>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</si>
  <si>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</si>
  <si>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</si>
  <si>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</si>
  <si>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</si>
  <si>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</si>
  <si>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</si>
  <si>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</si>
  <si>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</si>
  <si>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</si>
  <si>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</si>
  <si>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</si>
  <si>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</si>
  <si>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</si>
  <si>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</si>
  <si>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</si>
  <si>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</si>
  <si>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</si>
  <si>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</si>
  <si>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</si>
  <si>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</si>
  <si>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</si>
  <si>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</si>
  <si>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</si>
  <si>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</si>
  <si>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</si>
  <si>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</si>
  <si>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</si>
  <si>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</si>
  <si>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</si>
  <si>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</si>
  <si>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</si>
  <si>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</si>
  <si>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</si>
  <si>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</si>
  <si>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</si>
  <si>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</si>
  <si>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</si>
  <si>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</si>
  <si>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</si>
  <si>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</si>
  <si>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</si>
  <si>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</si>
  <si>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</si>
  <si>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</si>
  <si>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</si>
  <si>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</si>
  <si>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</si>
  <si>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</si>
  <si>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</si>
  <si>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</si>
  <si>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</si>
  <si>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</si>
  <si>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</si>
  <si>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</si>
  <si>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</si>
  <si>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</si>
  <si>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</si>
  <si>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</si>
  <si>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</si>
  <si>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</si>
  <si>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</si>
  <si>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</si>
  <si>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</si>
  <si>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</si>
  <si>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</si>
  <si>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</si>
  <si>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</si>
  <si>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</si>
  <si>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</si>
  <si>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</si>
  <si>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</si>
  <si>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</si>
  <si>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</si>
  <si>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</si>
  <si>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</si>
  <si>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</si>
  <si>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</si>
  <si>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</si>
  <si>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</si>
  <si>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</si>
  <si>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</si>
  <si>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</si>
  <si>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</si>
  <si>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</si>
  <si>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</si>
  <si>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</si>
  <si>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</si>
  <si>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</si>
  <si>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</si>
  <si>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</si>
  <si>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</si>
  <si>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</si>
  <si>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</si>
  <si>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</si>
  <si>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</si>
  <si>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</si>
  <si>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</si>
  <si>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</si>
  <si>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</si>
  <si>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</si>
  <si>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</si>
  <si>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</si>
  <si>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</si>
  <si>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</si>
  <si>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</si>
  <si>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</si>
  <si>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</si>
  <si>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</si>
  <si>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</si>
  <si>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</si>
  <si>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</si>
  <si>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</si>
  <si>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</si>
  <si>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</si>
  <si>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</si>
  <si>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</si>
  <si>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</si>
  <si>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</si>
  <si>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</si>
  <si>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</si>
  <si>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</si>
  <si>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</si>
  <si>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</si>
  <si>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</si>
  <si>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</si>
  <si>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</si>
  <si>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</si>
  <si>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</si>
  <si>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</si>
  <si>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</si>
  <si>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</si>
  <si>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</si>
  <si>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</si>
  <si>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</si>
  <si>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</si>
  <si>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</si>
  <si>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</si>
  <si>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</si>
  <si>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</si>
  <si>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</si>
  <si>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</si>
  <si>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</si>
  <si>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</si>
  <si>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</si>
  <si>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</si>
  <si>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</si>
  <si>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</si>
  <si>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</si>
  <si>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</si>
  <si>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</si>
  <si>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</si>
  <si>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</si>
  <si>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</si>
  <si>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</si>
  <si>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</si>
  <si>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</si>
  <si>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</si>
  <si>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</si>
  <si>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</si>
  <si>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</si>
  <si>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</si>
  <si>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</si>
  <si>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</si>
  <si>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</si>
  <si>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</si>
  <si>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</si>
  <si>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</si>
  <si>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</si>
  <si>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</si>
  <si>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</si>
  <si>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</si>
  <si>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</si>
  <si>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</si>
  <si>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</si>
  <si>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</si>
  <si>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</si>
  <si>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</si>
  <si>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</si>
  <si>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</si>
  <si>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</si>
  <si>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</si>
  <si>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</si>
  <si>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</si>
  <si>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</si>
  <si>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</si>
  <si>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</si>
  <si>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</si>
  <si>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</si>
  <si>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</si>
  <si>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</si>
  <si>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</si>
  <si>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</si>
  <si>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</si>
  <si>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</si>
  <si>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</si>
  <si>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</si>
  <si>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</si>
  <si>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</si>
  <si>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</si>
  <si>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</si>
  <si>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</si>
  <si>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</si>
  <si>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</si>
  <si>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</si>
  <si>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</si>
  <si>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</si>
  <si>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</si>
  <si>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</si>
  <si>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</si>
  <si>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</si>
  <si>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</si>
  <si>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</si>
  <si>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</si>
  <si>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</si>
  <si>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</si>
  <si>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</si>
  <si>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</si>
  <si>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</si>
  <si>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</si>
  <si>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</si>
  <si>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</si>
  <si>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</si>
  <si>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</si>
  <si>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</si>
  <si>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</si>
  <si>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</si>
  <si>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</si>
  <si>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</si>
  <si>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</si>
  <si>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</si>
  <si>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</si>
  <si>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</si>
  <si>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</si>
  <si>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</si>
  <si>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</si>
  <si>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</si>
  <si>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</si>
  <si>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</si>
  <si>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</si>
  <si>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</si>
  <si>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</si>
  <si>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</si>
  <si>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</si>
  <si>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</si>
  <si>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</si>
  <si>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</si>
  <si>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</si>
  <si>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</si>
  <si>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</si>
  <si>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</si>
  <si>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</si>
  <si>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</si>
  <si>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</si>
  <si>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</si>
  <si>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</si>
  <si>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</si>
  <si>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</si>
  <si>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</si>
  <si>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</si>
  <si>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</si>
  <si>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</si>
  <si>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</si>
  <si>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</si>
  <si>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</si>
  <si>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</si>
  <si>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</si>
  <si>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</si>
  <si>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</si>
  <si>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</si>
  <si>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</si>
  <si>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</si>
  <si>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</si>
  <si>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</si>
  <si>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</si>
  <si>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</si>
  <si>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</si>
  <si>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</si>
  <si>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</si>
  <si>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</si>
  <si>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</si>
  <si>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</si>
  <si>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</si>
  <si>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</si>
  <si>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</si>
  <si>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</si>
  <si>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</si>
  <si>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</si>
  <si>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</si>
  <si>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</si>
  <si>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</si>
  <si>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</si>
  <si>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</si>
  <si>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</si>
  <si>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</si>
  <si>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</si>
  <si>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</si>
  <si>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</si>
  <si>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</si>
  <si>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</si>
  <si>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</si>
  <si>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</si>
  <si>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</si>
  <si>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</si>
  <si>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</si>
  <si>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</si>
  <si>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</si>
  <si>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</si>
  <si>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</si>
  <si>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</si>
  <si>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</si>
  <si>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</si>
  <si>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</si>
  <si>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</si>
  <si>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</si>
  <si>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</si>
  <si>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</si>
  <si>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</si>
  <si>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</si>
  <si>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</si>
  <si>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</si>
  <si>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</si>
  <si>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</si>
  <si>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</si>
  <si>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</si>
  <si>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</si>
  <si>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</si>
  <si>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</si>
  <si>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</si>
  <si>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</si>
  <si>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</si>
  <si>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</si>
  <si>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</si>
  <si>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</si>
  <si>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</si>
  <si>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</si>
  <si>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</si>
  <si>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</si>
  <si>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</si>
  <si>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</si>
  <si>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</si>
  <si>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</si>
  <si>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</si>
  <si>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</si>
  <si>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</si>
  <si>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</si>
  <si>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</si>
  <si>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</si>
  <si>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</si>
  <si>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</si>
  <si>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</si>
  <si>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</si>
  <si>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</si>
  <si>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</si>
  <si>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</si>
  <si>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</si>
  <si>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</si>
  <si>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</si>
  <si>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</si>
  <si>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</si>
  <si>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</si>
  <si>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</si>
  <si>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</si>
  <si>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</si>
  <si>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</si>
  <si>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</si>
  <si>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</si>
  <si>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</si>
  <si>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</si>
  <si>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</si>
  <si>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</si>
  <si>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</si>
  <si>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</si>
  <si>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</si>
  <si>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</si>
  <si>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</si>
  <si>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</si>
  <si>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</si>
  <si>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</si>
  <si>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</si>
  <si>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</si>
  <si>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</si>
  <si>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</si>
  <si>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</si>
  <si>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</si>
  <si>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</si>
  <si>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</si>
  <si>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</si>
  <si>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</si>
  <si>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</si>
  <si>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</si>
  <si>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</si>
  <si>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</si>
  <si>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</si>
  <si>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</si>
  <si>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</si>
  <si>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</si>
  <si>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</si>
  <si>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</si>
  <si>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</si>
  <si>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</si>
  <si>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</si>
  <si>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</si>
  <si>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</si>
  <si>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</si>
  <si>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</si>
  <si>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</si>
  <si>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</si>
  <si>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</si>
  <si>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</si>
  <si>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</si>
  <si>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</si>
  <si>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</si>
  <si>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</si>
  <si>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</si>
  <si>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</si>
  <si>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</si>
  <si>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</si>
  <si>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</si>
  <si>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</si>
  <si>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</si>
  <si>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</si>
  <si>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</si>
  <si>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</si>
  <si>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</si>
  <si>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</si>
  <si>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</si>
  <si>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</si>
  <si>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</si>
  <si>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</si>
  <si>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</si>
  <si>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</si>
  <si>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</si>
  <si>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</si>
  <si>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</si>
  <si>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</si>
  <si>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</si>
  <si>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</si>
  <si>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</si>
  <si>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</si>
  <si>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</si>
  <si>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</si>
  <si>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</si>
  <si>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</si>
  <si>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</si>
  <si>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</si>
  <si>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</si>
  <si>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</si>
  <si>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</si>
  <si>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</si>
  <si>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</si>
  <si>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</si>
  <si>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</si>
  <si>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</si>
  <si>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</si>
  <si>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</si>
  <si>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</si>
  <si>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</si>
  <si>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</si>
  <si>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</si>
  <si>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</si>
  <si>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</si>
  <si>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</si>
  <si>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</si>
  <si>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</si>
  <si>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</si>
  <si>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</si>
  <si>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</si>
  <si>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</si>
  <si>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</si>
  <si>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</si>
  <si>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</si>
  <si>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</si>
  <si>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</si>
  <si>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</si>
  <si>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</si>
  <si>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</si>
  <si>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</si>
  <si>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</si>
  <si>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</si>
  <si>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</si>
  <si>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</si>
  <si>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</si>
  <si>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</si>
  <si>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</si>
  <si>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</si>
  <si>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</si>
  <si>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</si>
  <si>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</si>
  <si>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</si>
  <si>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</si>
  <si>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</si>
  <si>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</si>
  <si>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</si>
  <si>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</si>
  <si>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</si>
  <si>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</si>
  <si>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</si>
  <si>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</si>
  <si>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</si>
  <si>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</si>
  <si>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</si>
  <si>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</si>
  <si>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</si>
  <si>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</si>
  <si>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</si>
  <si>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</si>
  <si>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</si>
  <si>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</si>
  <si>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</si>
  <si>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</si>
  <si>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</si>
  <si>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</si>
  <si>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</si>
  <si>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</si>
  <si>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</si>
  <si>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</si>
  <si>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</si>
  <si>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</si>
  <si>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</si>
  <si>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</si>
  <si>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</si>
  <si>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</si>
  <si>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</si>
  <si>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</si>
  <si>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</si>
  <si>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</si>
  <si>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</si>
  <si>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</si>
  <si>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</si>
  <si>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</si>
  <si>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</si>
  <si>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</si>
  <si>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</si>
  <si>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</si>
  <si>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</si>
  <si>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</si>
  <si>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</si>
  <si>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</si>
  <si>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</si>
  <si>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</si>
  <si>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</si>
  <si>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</si>
  <si>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</si>
  <si>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</si>
  <si>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</si>
  <si>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</si>
  <si>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</si>
  <si>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</si>
  <si>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</si>
  <si>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</si>
  <si>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</si>
  <si>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</si>
  <si>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</si>
  <si>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</si>
  <si>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</si>
  <si>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</si>
  <si>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</si>
  <si>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</si>
  <si>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</si>
  <si>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</si>
  <si>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</si>
  <si>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</si>
  <si>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</si>
  <si>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</si>
  <si>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</si>
  <si>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</si>
  <si>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</si>
  <si>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</si>
  <si>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</si>
  <si>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</si>
  <si>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</si>
  <si>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</si>
  <si>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</si>
  <si>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</si>
  <si>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</si>
  <si>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</si>
  <si>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</si>
  <si>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</si>
  <si>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</si>
  <si>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</si>
  <si>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</si>
  <si>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</si>
  <si>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</si>
  <si>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</si>
  <si>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</si>
  <si>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</si>
  <si>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</si>
  <si>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</si>
  <si>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</si>
  <si>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</si>
  <si>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</si>
  <si>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</si>
  <si>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</si>
  <si>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</si>
  <si>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</si>
  <si>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</si>
  <si>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</si>
  <si>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</si>
  <si>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</si>
  <si>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</si>
  <si>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</si>
  <si>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</si>
  <si>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</si>
  <si>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</si>
  <si>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</si>
  <si>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</si>
  <si>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</si>
  <si>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</si>
  <si>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</si>
  <si>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</si>
  <si>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</si>
  <si>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</si>
  <si>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</si>
  <si>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</si>
  <si>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</si>
  <si>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</si>
  <si>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</si>
  <si>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</si>
  <si>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</si>
  <si>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</si>
  <si>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</si>
  <si>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</si>
  <si>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</si>
  <si>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</si>
  <si>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</si>
  <si>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</si>
  <si>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</si>
  <si>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</si>
  <si>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</si>
  <si>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</si>
  <si>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</si>
  <si>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</si>
  <si>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</si>
  <si>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</si>
  <si>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</si>
  <si>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</si>
  <si>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</si>
  <si>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</si>
  <si>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</si>
  <si>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</si>
  <si>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</si>
  <si>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</si>
  <si>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</si>
  <si>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</si>
  <si>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</si>
  <si>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</si>
  <si>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</si>
  <si>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</si>
  <si>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</si>
  <si>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</si>
  <si>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</si>
  <si>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</si>
  <si>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</si>
  <si>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</si>
  <si>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</si>
  <si>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</si>
  <si>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</si>
  <si>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</si>
  <si>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</si>
  <si>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</si>
  <si>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</si>
  <si>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</si>
  <si>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</si>
  <si>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</si>
  <si>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</si>
  <si>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</si>
  <si>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</si>
  <si>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</si>
  <si>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</si>
  <si>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</si>
  <si>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</si>
  <si>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</si>
  <si>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</si>
  <si>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</si>
  <si>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</si>
  <si>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</si>
  <si>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</si>
  <si>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</si>
  <si>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</si>
  <si>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</si>
  <si>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</si>
  <si>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</si>
  <si>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</si>
  <si>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</si>
  <si>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</si>
  <si>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</si>
  <si>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</si>
  <si>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</si>
  <si>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</si>
  <si>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</si>
  <si>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</si>
  <si>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</si>
  <si>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</si>
  <si>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</si>
  <si>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</si>
  <si>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</si>
  <si>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</si>
  <si>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</si>
  <si>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</si>
  <si>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</si>
  <si>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</si>
  <si>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</si>
  <si>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</si>
  <si>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</si>
  <si>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</si>
  <si>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</si>
  <si>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</si>
  <si>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</si>
  <si>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</si>
  <si>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</si>
  <si>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</si>
  <si>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</si>
  <si>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</si>
  <si>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</si>
  <si>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</si>
  <si>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</si>
  <si>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</si>
  <si>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</si>
  <si>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</si>
  <si>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</si>
  <si>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</si>
  <si>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</si>
  <si>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</si>
  <si>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</si>
  <si>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</si>
  <si>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</si>
  <si>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</si>
  <si>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</si>
  <si>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</si>
  <si>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</si>
  <si>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</si>
  <si>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</si>
  <si>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</si>
  <si>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</si>
  <si>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</si>
  <si>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</si>
  <si>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</si>
  <si>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</si>
  <si>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</si>
  <si>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</si>
  <si>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</si>
  <si>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</si>
  <si>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</si>
  <si>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</si>
  <si>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</si>
  <si>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</si>
  <si>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</si>
  <si>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</si>
  <si>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</si>
  <si>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</si>
  <si>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</si>
  <si>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</si>
  <si>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</si>
  <si>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</si>
  <si>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</si>
  <si>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</si>
  <si>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</si>
  <si>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</si>
  <si>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</si>
  <si>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</si>
  <si>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</si>
  <si>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</si>
  <si>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</si>
  <si>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</si>
  <si>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</si>
  <si>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</si>
  <si>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</si>
  <si>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</si>
  <si>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</si>
  <si>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</si>
  <si>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</si>
  <si>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</si>
  <si>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</si>
  <si>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</si>
  <si>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</si>
  <si>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</si>
  <si>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</si>
  <si>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</si>
  <si>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</si>
  <si>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</si>
  <si>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</si>
  <si>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</si>
  <si>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</si>
  <si>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</si>
  <si>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</si>
  <si>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</si>
  <si>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</si>
  <si>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</si>
  <si>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</si>
  <si>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</si>
  <si>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</si>
  <si>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</si>
  <si>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</si>
  <si>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</si>
  <si>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</si>
  <si>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</si>
  <si>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</si>
  <si>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</si>
  <si>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</si>
  <si>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</si>
  <si>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</si>
  <si>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</si>
  <si>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</si>
  <si>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</si>
  <si>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</si>
  <si>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</si>
  <si>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</si>
  <si>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</si>
  <si>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</si>
  <si>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</si>
  <si>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</si>
  <si>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</si>
  <si>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</si>
  <si>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</si>
  <si>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</si>
  <si>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</si>
  <si>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</si>
  <si>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</si>
  <si>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</si>
  <si>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</si>
  <si>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</si>
  <si>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</si>
  <si>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</si>
  <si>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</si>
  <si>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</si>
  <si>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</si>
  <si>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</si>
  <si>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</si>
  <si>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</si>
  <si>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</si>
  <si>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</si>
  <si>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</si>
  <si>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</si>
  <si>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</si>
  <si>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</si>
  <si>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</si>
  <si>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</si>
  <si>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</si>
  <si>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</si>
  <si>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</si>
  <si>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</si>
  <si>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</si>
  <si>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</si>
  <si>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</si>
  <si>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</si>
  <si>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</si>
  <si>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</si>
  <si>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</si>
  <si>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</si>
  <si>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</si>
  <si>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</si>
  <si>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</si>
  <si>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</si>
  <si>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</si>
  <si>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</si>
  <si>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</si>
  <si>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</si>
  <si>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</si>
  <si>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</si>
  <si>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</si>
  <si>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</si>
  <si>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</si>
  <si>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</si>
  <si>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</si>
  <si>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</si>
  <si>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</si>
  <si>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</si>
  <si>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</si>
  <si>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</si>
  <si>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</si>
  <si>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</si>
  <si>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</si>
  <si>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</si>
  <si>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</si>
  <si>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</si>
  <si>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</si>
  <si>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</si>
  <si>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</si>
  <si>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</si>
  <si>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</si>
  <si>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</si>
  <si>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</si>
  <si>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</si>
  <si>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</si>
  <si>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</si>
  <si>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</si>
  <si>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</si>
  <si>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</si>
  <si>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</si>
  <si>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</si>
  <si>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</si>
  <si>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</si>
  <si>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</si>
  <si>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</si>
  <si>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</si>
  <si>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</si>
  <si>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</si>
  <si>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</si>
  <si>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</si>
  <si>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</si>
  <si>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</si>
  <si>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</si>
  <si>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</si>
  <si>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</si>
  <si>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</si>
  <si>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</si>
  <si>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</si>
  <si>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</si>
  <si>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</si>
  <si>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</si>
  <si>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</si>
  <si>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</si>
  <si>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</si>
  <si>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</si>
  <si>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</si>
  <si>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</si>
  <si>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</si>
  <si>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</si>
  <si>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</si>
  <si>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</si>
  <si>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</si>
  <si>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</si>
  <si>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</si>
  <si>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</si>
  <si>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</si>
  <si>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</si>
  <si>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</si>
  <si>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</si>
  <si>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</si>
  <si>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</si>
  <si>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</si>
  <si>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</si>
  <si>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</si>
  <si>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</si>
  <si>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</si>
  <si>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</si>
  <si>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</si>
  <si>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</si>
  <si>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</si>
  <si>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</si>
  <si>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</si>
  <si>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</si>
  <si>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</si>
  <si>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</si>
  <si>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</si>
  <si>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</si>
  <si>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</si>
  <si>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</si>
  <si>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</si>
  <si>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</si>
  <si>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</si>
  <si>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</si>
  <si>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</si>
  <si>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</si>
  <si>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</si>
  <si>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</si>
  <si>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</si>
  <si>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</si>
  <si>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</si>
  <si>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</si>
  <si>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</si>
  <si>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</si>
  <si>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</si>
  <si>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</si>
  <si>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</si>
  <si>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</si>
  <si>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</si>
  <si>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</si>
  <si>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</si>
  <si>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</si>
  <si>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</si>
  <si>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</si>
  <si>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</si>
  <si>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</si>
  <si>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</si>
  <si>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</si>
  <si>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</si>
  <si>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</si>
  <si>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</si>
  <si>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</si>
  <si>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</si>
  <si>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</si>
  <si>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</si>
  <si>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</si>
  <si>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</si>
  <si>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</si>
  <si>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</si>
  <si>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</si>
  <si>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</si>
  <si>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</si>
  <si>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</si>
  <si>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</si>
  <si>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</si>
  <si>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</si>
  <si>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</si>
  <si>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</si>
  <si>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</si>
  <si>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</si>
  <si>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</si>
  <si>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</si>
  <si>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</si>
  <si>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</si>
  <si>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</si>
  <si>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</si>
  <si>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</si>
  <si>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</si>
  <si>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</si>
  <si>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</si>
  <si>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</si>
  <si>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</si>
  <si>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</si>
  <si>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</si>
  <si>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</si>
  <si>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</si>
  <si>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</si>
  <si>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</si>
  <si>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</si>
  <si>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</si>
  <si>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</si>
  <si>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</si>
  <si>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</si>
  <si>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</si>
  <si>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</si>
  <si>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</si>
  <si>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</si>
  <si>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</si>
  <si>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</si>
  <si>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</si>
  <si>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</si>
  <si>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</si>
  <si>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</si>
  <si>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</si>
  <si>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</si>
  <si>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</si>
  <si>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</si>
  <si>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</si>
  <si>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</si>
  <si>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</si>
  <si>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</si>
  <si>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</si>
  <si>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</si>
  <si>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</si>
  <si>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</si>
  <si>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</si>
  <si>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</si>
  <si>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</si>
  <si>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</si>
  <si>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</si>
  <si>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</si>
  <si>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</si>
  <si>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</si>
  <si>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</si>
  <si>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</si>
  <si>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</si>
  <si>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</si>
  <si>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</si>
  <si>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</si>
  <si>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</si>
  <si>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</si>
  <si>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</si>
  <si>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</si>
  <si>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</si>
  <si>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</si>
  <si>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</si>
  <si>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</si>
  <si>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</si>
  <si>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</si>
  <si>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</si>
  <si>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</si>
  <si>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</si>
  <si>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</si>
  <si>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</si>
  <si>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</si>
  <si>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</si>
  <si>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</si>
  <si>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</si>
  <si>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</si>
  <si>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</si>
  <si>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</si>
  <si>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</si>
  <si>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</si>
  <si>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</si>
  <si>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</si>
  <si>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</si>
  <si>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</si>
  <si>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</si>
  <si>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</si>
  <si>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</si>
  <si>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</si>
  <si>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</si>
  <si>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</si>
  <si>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</si>
  <si>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</si>
  <si>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</si>
  <si>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</si>
  <si>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</si>
  <si>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</si>
  <si>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</si>
  <si>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</si>
  <si>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</si>
  <si>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</si>
  <si>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</si>
  <si>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</si>
  <si>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</si>
  <si>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</si>
  <si>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</si>
  <si>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</si>
  <si>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</si>
  <si>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</si>
  <si>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</si>
  <si>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</si>
  <si>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</si>
  <si>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</si>
  <si>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</si>
  <si>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</si>
  <si>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</si>
  <si>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</si>
  <si>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</si>
  <si>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</si>
  <si>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</si>
  <si>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</si>
  <si>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</si>
  <si>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</si>
  <si>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</si>
  <si>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</si>
  <si>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</si>
  <si>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</si>
  <si>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</si>
  <si>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</si>
  <si>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</si>
  <si>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</si>
  <si>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</si>
  <si>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</si>
  <si>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</si>
  <si>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</si>
  <si>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</si>
  <si>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</si>
  <si>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</si>
  <si>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</si>
  <si>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</si>
  <si>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</si>
  <si>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</si>
  <si>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</si>
  <si>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</si>
  <si>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</si>
  <si>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</si>
  <si>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</si>
  <si>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</si>
  <si>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</si>
  <si>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</si>
  <si>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</si>
  <si>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</si>
  <si>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</si>
  <si>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</si>
  <si>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</si>
  <si>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</si>
  <si>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</si>
  <si>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</si>
  <si>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</si>
  <si>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</si>
  <si>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</si>
  <si>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</si>
  <si>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</si>
  <si>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</si>
  <si>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</si>
  <si>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</si>
  <si>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</si>
  <si>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</si>
  <si>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</si>
  <si>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</si>
  <si>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</si>
  <si>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</si>
  <si>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</si>
  <si>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</si>
  <si>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</si>
  <si>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</si>
  <si>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</si>
  <si>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</si>
  <si>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</si>
  <si>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</si>
  <si>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</si>
  <si>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</si>
  <si>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</si>
  <si>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</si>
  <si>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</si>
  <si>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</si>
  <si>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</si>
  <si>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</si>
  <si>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</si>
  <si>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</si>
  <si>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</si>
  <si>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</si>
  <si>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</si>
  <si>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</si>
  <si>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</si>
  <si>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</si>
  <si>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</si>
  <si>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</si>
  <si>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</si>
  <si>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</si>
  <si>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</si>
  <si>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</si>
  <si>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</si>
  <si>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</si>
  <si>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</si>
  <si>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</si>
  <si>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</si>
  <si>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</si>
  <si>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</si>
  <si>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</si>
  <si>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</si>
  <si>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</si>
  <si>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</si>
  <si>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</si>
  <si>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</si>
  <si>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</si>
  <si>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</si>
  <si>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</si>
  <si>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</si>
  <si>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</si>
  <si>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</si>
  <si>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</si>
  <si>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</si>
  <si>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</si>
  <si>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</si>
  <si>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</si>
  <si>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</si>
  <si>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</si>
  <si>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</si>
  <si>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</si>
  <si>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</si>
  <si>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</si>
  <si>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</si>
  <si>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</si>
  <si>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</si>
  <si>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</si>
  <si>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</si>
  <si>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</si>
  <si>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</si>
  <si>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</si>
  <si>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</si>
  <si>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</si>
  <si>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</si>
  <si>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</si>
  <si>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</si>
  <si>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</si>
  <si>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</si>
  <si>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</si>
  <si>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</si>
  <si>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</si>
  <si>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</si>
  <si>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</si>
  <si>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</si>
  <si>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</si>
  <si>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</si>
  <si>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</si>
  <si>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</si>
  <si>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</si>
  <si>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</si>
  <si>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</si>
  <si>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</si>
  <si>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</si>
  <si>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</si>
  <si>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</si>
  <si>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</si>
  <si>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</si>
  <si>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</si>
  <si>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</si>
  <si>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</si>
  <si>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</si>
  <si>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</si>
  <si>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</si>
  <si>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</si>
  <si>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</si>
  <si>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</si>
  <si>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</si>
  <si>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</si>
  <si>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</si>
  <si>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</si>
  <si>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</si>
  <si>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</si>
  <si>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</si>
  <si>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</si>
  <si>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</si>
  <si>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</si>
  <si>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</si>
  <si>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</si>
  <si>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</si>
  <si>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</si>
  <si>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</si>
  <si>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</si>
  <si>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</si>
  <si>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</si>
  <si>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</si>
  <si>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</si>
  <si>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</si>
  <si>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</si>
  <si>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</si>
  <si>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</si>
  <si>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</si>
  <si>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</si>
  <si>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</si>
  <si>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</si>
  <si>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</si>
  <si>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</si>
  <si>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</si>
  <si>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</si>
  <si>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</si>
  <si>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</si>
  <si>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</si>
  <si>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</si>
  <si>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</si>
  <si>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</si>
  <si>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</si>
  <si>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</si>
  <si>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</si>
  <si>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</si>
  <si>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</si>
  <si>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</si>
  <si>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</si>
  <si>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</si>
  <si>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</si>
  <si>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</si>
  <si>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</si>
  <si>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</si>
  <si>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</si>
  <si>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</si>
  <si>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</si>
  <si>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</si>
  <si>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</si>
  <si>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</si>
  <si>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</si>
  <si>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</si>
  <si>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</si>
  <si>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</si>
  <si>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</si>
  <si>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</si>
  <si>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</si>
  <si>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</si>
  <si>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</si>
  <si>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</si>
  <si>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</si>
  <si>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</si>
  <si>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</si>
  <si>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</si>
  <si>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</si>
  <si>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</si>
  <si>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</si>
  <si>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</si>
  <si>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</si>
  <si>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</si>
  <si>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</si>
  <si>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</si>
  <si>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</si>
  <si>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</si>
  <si>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</si>
  <si>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</si>
  <si>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</si>
  <si>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</si>
  <si>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</si>
  <si>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</si>
  <si>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</si>
  <si>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</si>
  <si>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</si>
  <si>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</si>
  <si>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</si>
  <si>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</si>
  <si>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</si>
  <si>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</si>
  <si>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</si>
  <si>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</si>
  <si>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</si>
  <si>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</si>
  <si>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</si>
  <si>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</si>
  <si>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</si>
  <si>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</si>
  <si>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</si>
  <si>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</si>
  <si>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</si>
  <si>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</si>
  <si>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</si>
  <si>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</si>
  <si>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</si>
  <si>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</si>
  <si>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</si>
  <si>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</si>
  <si>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</si>
  <si>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</si>
  <si>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</si>
  <si>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</si>
  <si>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</si>
  <si>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</si>
  <si>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</si>
  <si>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</si>
  <si>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</si>
  <si>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</si>
  <si>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</si>
  <si>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</si>
  <si>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</si>
  <si>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</si>
  <si>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</si>
  <si>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</si>
  <si>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</si>
  <si>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</si>
  <si>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</si>
  <si>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</si>
  <si>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</si>
  <si>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</si>
  <si>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</si>
  <si>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</si>
  <si>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</si>
  <si>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</si>
  <si>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</si>
  <si>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</si>
  <si>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</si>
  <si>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</si>
  <si>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</si>
  <si>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</si>
  <si>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</si>
  <si>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</si>
  <si>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</si>
  <si>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</si>
  <si>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</si>
  <si>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</si>
  <si>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</si>
  <si>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</si>
  <si>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</si>
  <si>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</si>
  <si>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</si>
  <si>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</si>
  <si>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</si>
  <si>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</si>
  <si>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</si>
  <si>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</si>
  <si>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</si>
  <si>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</si>
  <si>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</si>
  <si>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</si>
  <si>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</si>
  <si>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</si>
  <si>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</si>
  <si>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</si>
  <si>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</si>
  <si>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</si>
  <si>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</si>
  <si>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</si>
  <si>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</si>
  <si>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</si>
  <si>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</si>
  <si>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</si>
  <si>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</si>
  <si>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</si>
  <si>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</si>
  <si>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</si>
  <si>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</si>
  <si>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</si>
  <si>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</si>
  <si>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</si>
  <si>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</si>
  <si>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</si>
  <si>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</si>
  <si>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</si>
  <si>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</si>
  <si>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</si>
  <si>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</si>
  <si>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</si>
  <si>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</si>
  <si>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</si>
  <si>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</si>
  <si>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</si>
  <si>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</si>
  <si>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</si>
  <si>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</si>
  <si>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</si>
  <si>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</si>
  <si>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</si>
  <si>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</si>
  <si>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</si>
  <si>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</si>
  <si>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</si>
  <si>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</si>
  <si>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</si>
  <si>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</si>
  <si>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</si>
  <si>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</si>
  <si>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</si>
  <si>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</si>
  <si>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</si>
  <si>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</si>
  <si>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</si>
  <si>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</si>
  <si>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</si>
  <si>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</si>
  <si>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</si>
  <si>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</si>
  <si>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</si>
  <si>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</si>
  <si>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</si>
  <si>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</si>
  <si>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</si>
  <si>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</si>
  <si>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</si>
  <si>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</si>
  <si>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</si>
  <si>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</si>
  <si>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</si>
  <si>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</si>
  <si>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</si>
  <si>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</si>
  <si>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</si>
  <si>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</si>
  <si>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</si>
  <si>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</si>
  <si>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</si>
  <si>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</si>
  <si>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</si>
  <si>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</si>
  <si>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</si>
  <si>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</si>
  <si>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</si>
  <si>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</si>
  <si>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</si>
  <si>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</si>
  <si>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</si>
  <si>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</si>
  <si>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</si>
  <si>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</si>
  <si>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</si>
  <si>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</si>
  <si>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</si>
  <si>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</si>
  <si>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</si>
  <si>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</si>
  <si>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</si>
  <si>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</si>
  <si>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</si>
  <si>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</si>
  <si>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</si>
  <si>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</si>
  <si>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</si>
  <si>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</si>
  <si>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</si>
  <si>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</si>
  <si>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</si>
  <si>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</si>
  <si>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</si>
  <si>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</si>
  <si>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</si>
  <si>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</si>
  <si>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</si>
  <si>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</si>
  <si>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</si>
  <si>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</si>
  <si>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</si>
  <si>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</si>
  <si>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</si>
  <si>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</si>
  <si>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</si>
  <si>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</si>
  <si>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</si>
  <si>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</si>
  <si>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</si>
  <si>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</si>
  <si>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</si>
  <si>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</si>
  <si>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</si>
  <si>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</si>
  <si>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</si>
  <si>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</si>
  <si>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</si>
  <si>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</si>
  <si>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</si>
  <si>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</si>
  <si>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</si>
  <si>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</si>
  <si>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</si>
  <si>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</si>
  <si>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</si>
  <si>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</si>
  <si>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</si>
  <si>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</si>
  <si>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</si>
  <si>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</si>
  <si>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</si>
  <si>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</si>
  <si>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</si>
  <si>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</si>
  <si>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</si>
  <si>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</si>
  <si>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</si>
  <si>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</si>
  <si>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</si>
  <si>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</si>
  <si>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</si>
  <si>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</si>
  <si>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</si>
  <si>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</si>
  <si>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</si>
  <si>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</si>
  <si>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</si>
  <si>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</si>
  <si>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</si>
  <si>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</si>
  <si>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</si>
  <si>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</si>
  <si>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</si>
  <si>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</si>
  <si>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</si>
  <si>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</si>
  <si>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</si>
  <si>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</si>
  <si>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</si>
  <si>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</si>
  <si>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</si>
  <si>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</si>
  <si>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</si>
  <si>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</si>
  <si>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</si>
  <si>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</si>
  <si>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</si>
  <si>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</si>
  <si>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</si>
  <si>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</si>
  <si>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</si>
  <si>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</si>
  <si>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</si>
  <si>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</si>
  <si>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</si>
  <si>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</si>
  <si>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</si>
  <si>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</si>
  <si>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</si>
  <si>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</si>
  <si>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</si>
  <si>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</si>
  <si>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</si>
  <si>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</si>
  <si>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</si>
  <si>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</si>
  <si>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</si>
  <si>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</si>
  <si>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</si>
  <si>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</si>
  <si>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</si>
  <si>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</si>
  <si>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</si>
  <si>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</si>
  <si>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</si>
  <si>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</si>
  <si>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</si>
  <si>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</si>
  <si>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</si>
  <si>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</si>
  <si>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</si>
  <si>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</si>
  <si>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</si>
  <si>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</si>
  <si>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</si>
  <si>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</si>
  <si>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</si>
  <si>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</si>
  <si>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</si>
  <si>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</si>
  <si>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</si>
  <si>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</si>
  <si>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</si>
  <si>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</si>
  <si>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</si>
  <si>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</si>
  <si>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</si>
  <si>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</si>
  <si>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</si>
  <si>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</si>
  <si>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</si>
  <si>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</si>
  <si>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</si>
  <si>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</si>
  <si>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</si>
  <si>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</si>
  <si>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</si>
  <si>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</si>
  <si>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</si>
  <si>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</si>
  <si>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</si>
  <si>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</si>
  <si>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</si>
  <si>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</si>
  <si>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</si>
  <si>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</si>
  <si>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</si>
  <si>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</si>
  <si>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</si>
  <si>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</si>
  <si>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</si>
  <si>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</si>
  <si>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</si>
  <si>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</si>
  <si>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</si>
  <si>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</si>
  <si>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</si>
  <si>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</si>
  <si>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</si>
  <si>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</si>
  <si>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</si>
  <si>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</si>
  <si>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</si>
  <si>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</si>
  <si>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</si>
  <si>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</si>
  <si>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</si>
  <si>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</si>
  <si>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</si>
  <si>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</si>
  <si>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</si>
  <si>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</si>
  <si>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</si>
  <si>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</si>
  <si>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</si>
  <si>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</si>
  <si>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</si>
  <si>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</si>
  <si>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</si>
  <si>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</si>
  <si>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</si>
  <si>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</si>
  <si>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</si>
  <si>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</si>
  <si>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</si>
  <si>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</si>
  <si>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</si>
  <si>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</si>
  <si>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</si>
  <si>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</si>
  <si>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</si>
  <si>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</si>
  <si>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</si>
  <si>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</si>
  <si>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</si>
  <si>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</si>
  <si>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</si>
  <si>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</si>
  <si>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</si>
  <si>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</si>
  <si>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</si>
  <si>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</si>
  <si>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</si>
  <si>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</si>
  <si>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</si>
  <si>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</si>
  <si>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</si>
  <si>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</si>
  <si>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</si>
  <si>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</si>
  <si>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</si>
  <si>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</si>
  <si>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</si>
  <si>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</si>
  <si>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</si>
  <si>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</si>
  <si>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</si>
  <si>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</si>
  <si>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</si>
  <si>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</si>
  <si>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</si>
  <si>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</si>
  <si>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</si>
  <si>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</si>
  <si>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</si>
  <si>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</si>
  <si>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</si>
  <si>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</si>
  <si>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</si>
  <si>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</si>
  <si>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</si>
  <si>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</si>
  <si>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</si>
  <si>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</si>
  <si>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</si>
  <si>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</si>
  <si>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</si>
  <si>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</si>
  <si>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</si>
  <si>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</si>
  <si>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</si>
  <si>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</si>
  <si>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</si>
  <si>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</si>
  <si>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</si>
  <si>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</si>
  <si>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</si>
  <si>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</si>
  <si>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</si>
  <si>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</si>
  <si>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</si>
  <si>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</si>
  <si>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</si>
  <si>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</si>
  <si>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</si>
  <si>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</si>
  <si>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</si>
  <si>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</si>
  <si>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</si>
  <si>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</si>
  <si>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</si>
  <si>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</si>
  <si>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</si>
  <si>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</si>
  <si>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</si>
  <si>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</si>
  <si>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</si>
  <si>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</si>
  <si>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</si>
  <si>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</si>
  <si>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</si>
  <si>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</si>
  <si>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</si>
  <si>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</si>
  <si>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</si>
  <si>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</si>
  <si>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</si>
  <si>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</si>
  <si>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</si>
  <si>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</si>
  <si>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</si>
  <si>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</si>
  <si>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</si>
  <si>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</si>
  <si>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</si>
  <si>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</si>
  <si>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</si>
  <si>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</si>
  <si>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</si>
  <si>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</si>
  <si>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</si>
  <si>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</si>
  <si>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</si>
  <si>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</si>
  <si>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</si>
  <si>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</si>
  <si>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</si>
  <si>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</si>
  <si>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</si>
  <si>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</si>
  <si>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</si>
  <si>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</si>
  <si>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</si>
  <si>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</si>
  <si>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</si>
  <si>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</si>
  <si>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</si>
  <si>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</si>
  <si>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</si>
  <si>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</si>
  <si>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</si>
  <si>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</si>
  <si>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</si>
  <si>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</si>
  <si>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</si>
  <si>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</si>
  <si>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</si>
  <si>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</si>
  <si>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</si>
  <si>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</si>
  <si>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</si>
  <si>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</si>
  <si>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</si>
  <si>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</si>
  <si>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</si>
  <si>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</si>
  <si>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</si>
  <si>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</si>
  <si>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</si>
  <si>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</si>
  <si>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</si>
  <si>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</si>
  <si>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</si>
  <si>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</si>
  <si>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</si>
  <si>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</si>
  <si>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</si>
  <si>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</si>
  <si>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</si>
  <si>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</si>
  <si>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</si>
  <si>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</si>
  <si>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</si>
  <si>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</si>
  <si>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</si>
  <si>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</si>
  <si>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</si>
  <si>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</si>
  <si>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</si>
  <si>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</si>
  <si>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</si>
  <si>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</si>
  <si>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</si>
  <si>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</si>
  <si>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</si>
  <si>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</si>
  <si>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</si>
  <si>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</si>
  <si>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</si>
  <si>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</si>
  <si>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</si>
  <si>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</si>
  <si>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</si>
  <si>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</si>
  <si>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</si>
  <si>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</si>
  <si>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</si>
  <si>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</si>
  <si>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</si>
  <si>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</si>
  <si>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</si>
  <si>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</si>
  <si>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</si>
  <si>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</si>
  <si>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</si>
  <si>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</si>
  <si>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</si>
  <si>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</si>
  <si>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</si>
  <si>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</si>
  <si>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</si>
  <si>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</si>
  <si>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</si>
  <si>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</si>
  <si>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</si>
  <si>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</si>
  <si>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</si>
  <si>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</si>
  <si>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</si>
  <si>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</si>
  <si>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</si>
  <si>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</si>
  <si>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</si>
  <si>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</si>
  <si>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</si>
  <si>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</si>
  <si>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</si>
  <si>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</si>
  <si>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</si>
  <si>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</si>
  <si>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</si>
  <si>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</si>
  <si>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</si>
  <si>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</si>
  <si>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</si>
  <si>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</si>
  <si>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</si>
  <si>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</si>
  <si>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</si>
  <si>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</si>
  <si>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</si>
  <si>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</si>
  <si>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</si>
  <si>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</si>
  <si>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</si>
  <si>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</si>
  <si>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</si>
  <si>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</si>
  <si>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</si>
  <si>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</si>
  <si>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</si>
  <si>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</si>
  <si>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</si>
  <si>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</si>
  <si>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</si>
  <si>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</si>
  <si>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</si>
  <si>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</si>
  <si>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</si>
  <si>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</si>
  <si>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</si>
  <si>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</si>
  <si>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</si>
  <si>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</si>
  <si>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</si>
  <si>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</si>
  <si>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</si>
  <si>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</si>
  <si>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</si>
  <si>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</si>
  <si>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</si>
  <si>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</si>
  <si>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</si>
  <si>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</si>
  <si>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</si>
  <si>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</si>
  <si>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</si>
  <si>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</si>
  <si>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</si>
  <si>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</si>
  <si>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</si>
  <si>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</si>
  <si>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</si>
  <si>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</si>
  <si>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</si>
  <si>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</si>
  <si>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</si>
  <si>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</si>
  <si>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</si>
  <si>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</si>
  <si>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</si>
  <si>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</si>
  <si>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</si>
  <si>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</si>
  <si>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</si>
  <si>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</si>
  <si>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</si>
  <si>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</si>
  <si>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</si>
  <si>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</si>
  <si>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</si>
  <si>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</si>
  <si>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</si>
  <si>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</si>
  <si>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</si>
  <si>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</si>
  <si>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</si>
  <si>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</si>
  <si>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</si>
  <si>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</si>
  <si>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</si>
  <si>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</si>
  <si>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</si>
  <si>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</si>
  <si>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</si>
  <si>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</si>
  <si>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</si>
  <si>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</si>
  <si>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</si>
  <si>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</si>
  <si>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</si>
  <si>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</si>
  <si>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</si>
  <si>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</si>
  <si>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</si>
  <si>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</si>
  <si>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</si>
  <si>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</si>
  <si>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</si>
  <si>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</si>
  <si>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</si>
  <si>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</si>
  <si>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</si>
  <si>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</si>
  <si>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</si>
  <si>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</si>
  <si>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</si>
  <si>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</si>
  <si>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</si>
  <si>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</si>
  <si>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</si>
  <si>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</si>
  <si>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</si>
  <si>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</si>
  <si>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</si>
  <si>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</si>
  <si>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</si>
  <si>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</si>
  <si>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</si>
  <si>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</si>
  <si>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</si>
  <si>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</si>
  <si>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</si>
  <si>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</si>
  <si>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</si>
  <si>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</si>
  <si>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</si>
  <si>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</si>
  <si>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</si>
  <si>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</si>
  <si>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</si>
  <si>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</si>
  <si>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</si>
  <si>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</si>
  <si>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</si>
  <si>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</si>
  <si>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</si>
  <si>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</si>
  <si>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</si>
  <si>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</si>
  <si>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</si>
  <si>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</si>
  <si>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</si>
  <si>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</si>
  <si>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</si>
  <si>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</si>
  <si>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</si>
  <si>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</si>
  <si>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</si>
  <si>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</si>
  <si>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</si>
  <si>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</si>
  <si>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</si>
  <si>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</si>
  <si>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</si>
  <si>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</si>
  <si>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</si>
  <si>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</si>
  <si>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</si>
  <si>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</si>
  <si>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</si>
  <si>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</si>
  <si>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</si>
  <si>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</si>
  <si>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</si>
  <si>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</si>
  <si>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</si>
  <si>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</si>
  <si>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</si>
  <si>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</si>
  <si>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</si>
  <si>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</si>
  <si>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</si>
  <si>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</si>
  <si>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</si>
  <si>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</si>
  <si>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</si>
  <si>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</si>
  <si>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</si>
  <si>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</si>
  <si>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</si>
  <si>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</si>
  <si>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</si>
  <si>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</si>
  <si>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</si>
  <si>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</si>
  <si>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</si>
  <si>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</si>
  <si>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</si>
  <si>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</si>
  <si>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</si>
  <si>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</si>
  <si>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</si>
  <si>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</si>
  <si>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</si>
  <si>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</si>
  <si>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</si>
  <si>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</si>
  <si>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</si>
  <si>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</si>
  <si>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</si>
  <si>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</si>
  <si>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</si>
  <si>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</si>
  <si>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</si>
  <si>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</si>
  <si>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</si>
  <si>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</si>
  <si>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</si>
  <si>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</si>
  <si>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</si>
  <si>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</si>
  <si>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</si>
  <si>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</si>
  <si>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</si>
  <si>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</si>
  <si>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</si>
  <si>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</si>
  <si>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</si>
  <si>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</si>
  <si>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</si>
  <si>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</si>
  <si>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</si>
  <si>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</si>
  <si>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</si>
  <si>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</si>
  <si>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</si>
  <si>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</si>
  <si>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</si>
  <si>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</si>
  <si>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</si>
  <si>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</si>
  <si>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</si>
  <si>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</si>
  <si>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</si>
  <si>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</si>
  <si>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</si>
  <si>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</si>
  <si>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</si>
  <si>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</si>
  <si>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</si>
  <si>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</si>
  <si>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</si>
  <si>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</si>
  <si>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</si>
  <si>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</si>
  <si>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</si>
  <si>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</si>
  <si>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</si>
  <si>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</si>
  <si>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</si>
  <si>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</si>
  <si>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</si>
  <si>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</si>
  <si>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</si>
  <si>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</si>
  <si>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</si>
  <si>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</si>
  <si>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</si>
  <si>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</si>
  <si>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</si>
  <si>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</si>
  <si>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</si>
  <si>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</si>
  <si>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</si>
  <si>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</si>
  <si>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</si>
  <si>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</si>
  <si>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</si>
  <si>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</si>
  <si>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</si>
  <si>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</si>
  <si>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</si>
  <si>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</si>
  <si>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</si>
  <si>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</si>
  <si>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</si>
  <si>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</si>
  <si>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</si>
  <si>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</si>
  <si>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</si>
  <si>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</si>
  <si>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</si>
  <si>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</si>
  <si>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</si>
  <si>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</si>
  <si>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</si>
  <si>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</si>
  <si>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</si>
  <si>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</si>
  <si>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</si>
  <si>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</si>
  <si>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</si>
  <si>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</si>
  <si>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</si>
  <si>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</si>
  <si>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</si>
  <si>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</si>
  <si>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</si>
  <si>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</si>
  <si>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</si>
  <si>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</si>
  <si>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</si>
  <si>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</si>
  <si>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</si>
  <si>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</si>
  <si>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</si>
  <si>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</si>
  <si>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</si>
  <si>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</si>
  <si>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</si>
  <si>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</si>
  <si>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</si>
  <si>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</si>
  <si>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</si>
  <si>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</si>
  <si>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</si>
  <si>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</si>
  <si>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</si>
  <si>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</si>
  <si>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</si>
  <si>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</si>
  <si>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</si>
  <si>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</si>
  <si>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</si>
  <si>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</si>
  <si>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</si>
  <si>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</si>
  <si>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</si>
  <si>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</si>
  <si>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</si>
  <si>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</si>
  <si>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</si>
  <si>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</si>
  <si>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</si>
  <si>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</si>
  <si>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</si>
  <si>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</si>
  <si>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</si>
  <si>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</si>
  <si>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</si>
  <si>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</si>
  <si>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</si>
  <si>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</si>
  <si>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</si>
  <si>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</si>
  <si>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</si>
  <si>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</si>
  <si>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</si>
  <si>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</si>
  <si>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</si>
  <si>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</si>
  <si>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</si>
  <si>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</si>
  <si>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</si>
  <si>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</si>
  <si>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</si>
  <si>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</si>
  <si>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</si>
  <si>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</si>
  <si>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</si>
  <si>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</si>
  <si>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</si>
  <si>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</si>
  <si>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</si>
  <si>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</si>
  <si>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</si>
  <si>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</si>
  <si>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</si>
  <si>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</si>
  <si>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</si>
  <si>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</si>
  <si>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</si>
  <si>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</si>
  <si>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</si>
  <si>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</si>
  <si>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</si>
  <si>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</si>
  <si>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</si>
  <si>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</si>
  <si>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</si>
  <si>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</si>
  <si>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</si>
  <si>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</si>
  <si>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</si>
  <si>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</si>
  <si>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</si>
  <si>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</si>
  <si>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</si>
  <si>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</si>
  <si>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</si>
  <si>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</si>
  <si>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</si>
  <si>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</si>
  <si>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</si>
  <si>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</si>
  <si>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</si>
  <si>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</si>
  <si>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</si>
  <si>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</si>
  <si>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</si>
  <si>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</si>
  <si>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</si>
  <si>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</si>
  <si>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</si>
  <si>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</si>
  <si>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</si>
  <si>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</si>
  <si>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</si>
  <si>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</si>
  <si>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</si>
  <si>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</si>
  <si>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</si>
  <si>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</si>
  <si>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</si>
  <si>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</si>
  <si>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</si>
  <si>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</si>
  <si>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</si>
  <si>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</si>
  <si>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</si>
  <si>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</si>
  <si>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</si>
  <si>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</si>
  <si>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</si>
  <si>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</si>
  <si>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</si>
  <si>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</si>
  <si>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</si>
  <si>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</si>
  <si>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</si>
  <si>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</si>
  <si>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</si>
  <si>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</si>
  <si>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</si>
  <si>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</si>
  <si>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</si>
  <si>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</si>
  <si>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</si>
  <si>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</si>
  <si>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</si>
  <si>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</si>
  <si>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</si>
  <si>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</si>
  <si>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</si>
  <si>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</si>
  <si>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</si>
  <si>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</si>
  <si>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</si>
  <si>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</si>
  <si>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</si>
  <si>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</si>
  <si>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</si>
  <si>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</si>
  <si>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</si>
  <si>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</si>
  <si>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</si>
  <si>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</si>
  <si>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</si>
  <si>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</si>
  <si>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</si>
  <si>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</si>
  <si>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</si>
  <si>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</si>
  <si>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</si>
  <si>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</si>
  <si>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</si>
  <si>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</si>
  <si>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</si>
  <si>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</si>
  <si>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</si>
  <si>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</si>
  <si>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</si>
  <si>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</si>
  <si>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</si>
  <si>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</si>
  <si>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</si>
  <si>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</si>
  <si>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</si>
  <si>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</si>
  <si>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</si>
  <si>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</si>
  <si>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</si>
  <si>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</si>
  <si>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</si>
  <si>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</si>
  <si>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</si>
  <si>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</si>
  <si>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</si>
  <si>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</si>
  <si>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</si>
  <si>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</si>
  <si>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</si>
  <si>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</si>
  <si>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</si>
  <si>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</si>
  <si>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</si>
  <si>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</si>
  <si>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</si>
  <si>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</si>
  <si>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</si>
  <si>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</si>
  <si>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</si>
  <si>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</si>
  <si>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</si>
  <si>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</si>
  <si>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</si>
  <si>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</si>
  <si>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</si>
  <si>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</si>
  <si>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</si>
  <si>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</si>
  <si>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</si>
  <si>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</si>
  <si>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</si>
  <si>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</si>
  <si>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</si>
  <si>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</si>
  <si>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</si>
  <si>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</si>
  <si>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</si>
  <si>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</si>
  <si>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</si>
  <si>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</si>
  <si>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</si>
  <si>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</si>
  <si>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</si>
  <si>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</si>
  <si>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</si>
  <si>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</si>
  <si>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</si>
  <si>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</si>
  <si>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</si>
  <si>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</si>
  <si>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</si>
  <si>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</si>
  <si>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</si>
  <si>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</si>
  <si>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</si>
  <si>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</si>
  <si>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</si>
  <si>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</si>
  <si>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</si>
  <si>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</si>
  <si>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</si>
  <si>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</si>
  <si>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</si>
  <si>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</si>
  <si>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</si>
  <si>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</si>
  <si>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</si>
  <si>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</si>
  <si>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</si>
  <si>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</si>
  <si>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</si>
  <si>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</si>
  <si>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</si>
  <si>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</si>
  <si>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</si>
  <si>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</si>
  <si>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</si>
  <si>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</si>
  <si>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</si>
  <si>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</si>
  <si>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</si>
  <si>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</si>
  <si>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</si>
  <si>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</si>
  <si>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</si>
  <si>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</si>
  <si>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</si>
  <si>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</si>
  <si>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</si>
  <si>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</si>
  <si>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</si>
  <si>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</si>
  <si>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</si>
  <si>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</si>
  <si>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</si>
  <si>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</si>
  <si>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</si>
  <si>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</si>
  <si>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</si>
  <si>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</si>
  <si>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</si>
  <si>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</si>
  <si>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</si>
  <si>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</si>
  <si>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</si>
  <si>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</si>
  <si>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</si>
  <si>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</si>
  <si>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</si>
  <si>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</si>
  <si>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</si>
  <si>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</si>
  <si>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</si>
  <si>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</si>
  <si>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</si>
  <si>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</si>
  <si>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</si>
  <si>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</si>
  <si>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</si>
  <si>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</si>
  <si>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</si>
  <si>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</si>
  <si>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</si>
  <si>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</si>
  <si>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</si>
  <si>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</si>
  <si>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</si>
  <si>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</si>
  <si>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</si>
  <si>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</si>
  <si>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</si>
  <si>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</si>
  <si>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</si>
  <si>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</si>
  <si>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</si>
  <si>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</si>
  <si>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</si>
  <si>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</si>
  <si>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</si>
  <si>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</si>
  <si>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</si>
  <si>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</si>
  <si>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</si>
  <si>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</si>
  <si>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</si>
  <si>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</si>
  <si>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</si>
  <si>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</si>
  <si>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</si>
  <si>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</si>
  <si>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</si>
  <si>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</si>
  <si>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</si>
  <si>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</si>
  <si>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</si>
  <si>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</si>
  <si>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</si>
  <si>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</si>
  <si>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</si>
  <si>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</si>
  <si>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</si>
  <si>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</si>
  <si>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</si>
  <si>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</si>
  <si>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</si>
  <si>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</si>
  <si>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</si>
  <si>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</si>
  <si>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</si>
  <si>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</si>
  <si>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</si>
  <si>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</si>
  <si>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</si>
  <si>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</si>
  <si>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</si>
  <si>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</si>
  <si>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</si>
  <si>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</si>
  <si>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</si>
  <si>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</si>
  <si>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</si>
  <si>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</si>
  <si>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</si>
  <si>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</si>
  <si>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</si>
  <si>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</si>
  <si>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</si>
  <si>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</si>
  <si>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</si>
  <si>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</si>
  <si>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</si>
  <si>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</si>
  <si>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</si>
  <si>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</si>
  <si>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</si>
  <si>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</si>
  <si>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</si>
  <si>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</si>
  <si>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</si>
  <si>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</si>
  <si>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</si>
  <si>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</si>
  <si>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</si>
  <si>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</si>
  <si>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</si>
  <si>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</si>
  <si>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</si>
  <si>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</si>
  <si>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</si>
  <si>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</si>
  <si>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</si>
  <si>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</si>
  <si>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</si>
  <si>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</si>
  <si>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</si>
  <si>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</si>
  <si>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</si>
  <si>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</si>
  <si>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</si>
  <si>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</si>
  <si>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</si>
  <si>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</si>
  <si>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</si>
  <si>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</si>
  <si>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</si>
  <si>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</si>
  <si>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</si>
  <si>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</si>
  <si>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</si>
  <si>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</si>
  <si>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</si>
  <si>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</si>
  <si>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</si>
  <si>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</si>
  <si>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</si>
  <si>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</si>
  <si>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</si>
  <si>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</si>
  <si>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</si>
  <si>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</si>
  <si>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</si>
  <si>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</si>
  <si>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</si>
  <si>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</si>
  <si>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</si>
  <si>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</si>
  <si>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</si>
  <si>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</si>
  <si>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</si>
  <si>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</si>
  <si>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</si>
  <si>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</si>
  <si>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</si>
  <si>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</si>
  <si>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</si>
  <si>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</si>
  <si>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</si>
  <si>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</si>
  <si>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</si>
  <si>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</si>
  <si>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</si>
  <si>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</si>
  <si>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</si>
  <si>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</si>
  <si>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</si>
  <si>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</si>
  <si>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</si>
  <si>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</si>
  <si>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</si>
  <si>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</si>
  <si>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</si>
  <si>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</si>
  <si>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</si>
  <si>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</si>
  <si>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</si>
  <si>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</si>
  <si>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</si>
  <si>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</si>
  <si>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</si>
  <si>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</si>
  <si>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</si>
  <si>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</si>
  <si>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</si>
  <si>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</si>
  <si>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</si>
  <si>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</si>
  <si>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</si>
  <si>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</si>
  <si>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</si>
  <si>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</si>
  <si>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</si>
  <si>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</si>
  <si>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</si>
  <si>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</si>
  <si>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</si>
  <si>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</si>
  <si>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</si>
  <si>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</si>
  <si>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</si>
  <si>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</si>
  <si>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</si>
  <si>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</si>
  <si>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</si>
  <si>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</si>
  <si>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</si>
  <si>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</si>
  <si>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</si>
  <si>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</si>
  <si>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</si>
  <si>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</si>
  <si>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</si>
  <si>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</si>
  <si>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</si>
  <si>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</si>
  <si>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</si>
  <si>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</si>
  <si>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</si>
  <si>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</si>
  <si>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</si>
  <si>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</si>
  <si>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</si>
  <si>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</si>
  <si>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</si>
  <si>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</si>
  <si>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</si>
  <si>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</si>
  <si>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</si>
  <si>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</si>
  <si>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</si>
  <si>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</si>
  <si>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</si>
  <si>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</si>
  <si>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</si>
  <si>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</si>
  <si>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</si>
  <si>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</si>
  <si>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</si>
  <si>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</si>
  <si>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</si>
  <si>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</si>
  <si>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</si>
  <si>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</si>
  <si>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</si>
  <si>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</si>
  <si>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</si>
  <si>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</si>
  <si>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</si>
  <si>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</si>
  <si>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</si>
  <si>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</si>
  <si>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</si>
  <si>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</si>
  <si>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</si>
  <si>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</si>
  <si>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</si>
  <si>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</si>
  <si>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</si>
  <si>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</si>
  <si>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</si>
  <si>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</si>
  <si>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</si>
  <si>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</si>
  <si>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</si>
  <si>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</si>
  <si>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</si>
  <si>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</si>
  <si>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</si>
  <si>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</si>
  <si>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</si>
  <si>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</si>
  <si>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</si>
  <si>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</si>
  <si>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</si>
  <si>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</si>
  <si>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</si>
  <si>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</si>
  <si>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</si>
  <si>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</si>
  <si>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</si>
  <si>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</si>
  <si>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</si>
  <si>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</si>
  <si>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</si>
  <si>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</si>
  <si>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</si>
  <si>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</si>
  <si>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</si>
  <si>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</si>
  <si>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</si>
  <si>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</si>
  <si>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</si>
  <si>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</si>
  <si>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</si>
  <si>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</si>
  <si>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</si>
  <si>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</si>
  <si>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</si>
  <si>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</si>
  <si>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</si>
  <si>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</si>
  <si>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</si>
  <si>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</si>
  <si>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</si>
  <si>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</si>
  <si>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</si>
  <si>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</si>
  <si>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</si>
  <si>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</si>
  <si>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</si>
  <si>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</si>
  <si>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</si>
  <si>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</si>
  <si>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</si>
  <si>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</si>
  <si>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</si>
  <si>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</si>
  <si>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</si>
  <si>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</si>
  <si>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</si>
  <si>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</si>
  <si>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</si>
  <si>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</si>
  <si>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</si>
  <si>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</si>
  <si>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</si>
  <si>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</si>
  <si>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</si>
  <si>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</si>
  <si>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</si>
  <si>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</si>
  <si>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</si>
  <si>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</si>
  <si>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</si>
  <si>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</si>
  <si>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</si>
  <si>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</si>
  <si>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</si>
  <si>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</si>
  <si>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</si>
  <si>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</si>
  <si>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</si>
  <si>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</si>
  <si>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</si>
  <si>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</si>
  <si>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</si>
  <si>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</si>
  <si>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</si>
  <si>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</si>
  <si>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</si>
  <si>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</si>
  <si>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</si>
  <si>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</si>
  <si>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</si>
  <si>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</si>
  <si>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</si>
  <si>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</si>
  <si>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</si>
  <si>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</si>
  <si>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</si>
  <si>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</si>
  <si>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</si>
  <si>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</si>
  <si>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</si>
  <si>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</si>
  <si>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</si>
  <si>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</si>
  <si>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</si>
  <si>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</si>
  <si>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</si>
  <si>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</si>
  <si>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</si>
  <si>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</si>
  <si>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</si>
  <si>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</si>
  <si>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</si>
  <si>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</si>
  <si>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</si>
  <si>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</si>
  <si>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</si>
  <si>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</si>
  <si>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</si>
  <si>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</si>
  <si>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</si>
  <si>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</si>
  <si>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</si>
  <si>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</si>
  <si>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</si>
  <si>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</si>
  <si>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</si>
  <si>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</si>
  <si>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</si>
  <si>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</si>
  <si>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</si>
  <si>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</si>
  <si>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</si>
  <si>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</si>
  <si>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</si>
  <si>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</si>
  <si>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</si>
  <si>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</si>
  <si>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</si>
  <si>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</si>
  <si>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</si>
  <si>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</si>
  <si>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</si>
  <si>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</si>
  <si>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</si>
  <si>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</si>
  <si>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</si>
  <si>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</si>
  <si>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</si>
  <si>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</si>
  <si>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</si>
  <si>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</si>
  <si>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</si>
  <si>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</si>
  <si>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</si>
  <si>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</si>
  <si>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</si>
  <si>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</si>
  <si>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</si>
  <si>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</si>
  <si>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</si>
  <si>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</si>
  <si>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</si>
  <si>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</si>
  <si>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</si>
  <si>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</si>
  <si>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</si>
  <si>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</si>
  <si>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</si>
  <si>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</si>
  <si>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</si>
  <si>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</si>
  <si>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</si>
  <si>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</si>
  <si>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</si>
  <si>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</si>
  <si>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</si>
  <si>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</si>
  <si>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</si>
  <si>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</si>
  <si>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</si>
  <si>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</si>
  <si>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</si>
  <si>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</si>
  <si>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</si>
  <si>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</si>
  <si>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</si>
  <si>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</si>
  <si>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</si>
  <si>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</si>
  <si>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</si>
  <si>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</si>
  <si>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</si>
  <si>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</si>
  <si>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</si>
  <si>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</si>
  <si>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</si>
  <si>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</si>
  <si>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</si>
  <si>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</si>
  <si>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</si>
  <si>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</si>
  <si>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</si>
  <si>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</si>
  <si>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</si>
  <si>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</si>
  <si>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</si>
  <si>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</si>
  <si>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</si>
  <si>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</si>
  <si>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</si>
  <si>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</si>
  <si>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</si>
  <si>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</si>
  <si>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</si>
  <si>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</si>
  <si>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</si>
  <si>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</si>
  <si>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</si>
  <si>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</si>
  <si>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</si>
  <si>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</si>
  <si>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</si>
  <si>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</si>
  <si>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</si>
  <si>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</si>
  <si>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</si>
  <si>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</si>
  <si>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</si>
  <si>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</si>
  <si>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</si>
  <si>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</si>
  <si>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</si>
  <si>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</si>
  <si>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</si>
  <si>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</si>
  <si>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</si>
  <si>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</si>
  <si>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</si>
  <si>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</si>
  <si>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</si>
  <si>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</si>
  <si>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</si>
  <si>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</si>
  <si>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</si>
  <si>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</si>
  <si>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</si>
  <si>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</si>
  <si>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</si>
  <si>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</si>
  <si>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</si>
  <si>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</si>
  <si>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</si>
  <si>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</si>
  <si>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</si>
  <si>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</si>
  <si>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</si>
  <si>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</si>
  <si>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</si>
  <si>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</si>
  <si>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</si>
  <si>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</si>
  <si>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</si>
  <si>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</si>
  <si>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</si>
  <si>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</si>
  <si>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</si>
  <si>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</si>
  <si>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</si>
  <si>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</si>
  <si>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</si>
  <si>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</si>
  <si>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</si>
  <si>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</si>
  <si>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</si>
  <si>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</si>
  <si>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</si>
  <si>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</si>
  <si>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</si>
  <si>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</si>
  <si>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</si>
  <si>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</si>
  <si>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</si>
  <si>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</si>
  <si>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</si>
  <si>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</si>
  <si>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</si>
  <si>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</si>
  <si>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</si>
  <si>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</si>
  <si>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</si>
  <si>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</si>
  <si>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</si>
  <si>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</si>
  <si>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</si>
  <si>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</si>
  <si>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</si>
  <si>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</si>
  <si>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</si>
  <si>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</si>
  <si>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</si>
  <si>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</si>
  <si>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</si>
  <si>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</si>
  <si>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</si>
  <si>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</si>
  <si>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</si>
  <si>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</si>
  <si>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</si>
  <si>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</si>
  <si>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</si>
  <si>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</si>
  <si>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</si>
  <si>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</si>
  <si>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</si>
  <si>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</si>
  <si>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</si>
  <si>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</si>
  <si>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</si>
  <si>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</si>
  <si>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</si>
  <si>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</si>
  <si>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</si>
  <si>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</si>
  <si>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</si>
  <si>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</si>
  <si>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</si>
  <si>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</si>
  <si>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</si>
  <si>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</si>
  <si>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</si>
  <si>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</si>
  <si>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</si>
  <si>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</si>
  <si>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</si>
  <si>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</si>
  <si>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</si>
  <si>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</si>
  <si>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</si>
  <si>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</si>
  <si>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</si>
  <si>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</si>
  <si>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</si>
  <si>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</si>
  <si>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</si>
  <si>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</si>
  <si>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</si>
  <si>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</si>
  <si>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</si>
  <si>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</si>
  <si>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</si>
  <si>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</si>
  <si>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</si>
  <si>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</si>
  <si>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</si>
  <si>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</si>
  <si>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</si>
  <si>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</si>
  <si>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</si>
  <si>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</si>
  <si>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</si>
  <si>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</si>
  <si>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</si>
  <si>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</si>
  <si>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</si>
  <si>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</si>
  <si>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</si>
  <si>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</si>
  <si>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</si>
  <si>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</si>
  <si>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</si>
  <si>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</si>
  <si>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</si>
  <si>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</si>
  <si>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</si>
  <si>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</si>
  <si>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</si>
  <si>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</si>
  <si>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</si>
  <si>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</si>
  <si>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</si>
  <si>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</si>
  <si>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</si>
  <si>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</si>
  <si>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</si>
  <si>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</si>
  <si>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</si>
  <si>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</si>
  <si>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</si>
  <si>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</si>
  <si>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</si>
  <si>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</si>
  <si>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</si>
  <si>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</si>
  <si>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</si>
  <si>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</si>
  <si>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</si>
  <si>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</si>
  <si>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</si>
  <si>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</si>
  <si>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</si>
  <si>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</si>
  <si>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</si>
  <si>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</si>
  <si>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</si>
  <si>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</si>
  <si>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</si>
  <si>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</si>
  <si>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</si>
  <si>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</si>
  <si>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</si>
  <si>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</si>
  <si>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</si>
  <si>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</si>
  <si>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</si>
  <si>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</si>
  <si>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</si>
  <si>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</si>
  <si>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</si>
  <si>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</si>
  <si>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</si>
  <si>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</si>
  <si>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</si>
  <si>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</si>
  <si>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</si>
  <si>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</si>
  <si>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</si>
  <si>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</si>
  <si>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</si>
  <si>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</si>
  <si>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</si>
  <si>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</si>
  <si>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</si>
  <si>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</si>
  <si>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</si>
  <si>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</si>
  <si>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</si>
  <si>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</si>
  <si>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</si>
  <si>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</si>
  <si>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</si>
  <si>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</si>
  <si>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</si>
  <si>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</si>
  <si>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</si>
  <si>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</si>
  <si>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</si>
  <si>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</si>
  <si>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</si>
  <si>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</si>
  <si>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</si>
  <si>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</si>
  <si>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</si>
  <si>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</si>
  <si>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</si>
  <si>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</si>
  <si>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</si>
  <si>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</si>
  <si>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</si>
  <si>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</si>
  <si>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</si>
  <si>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</si>
  <si>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</si>
  <si>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</si>
  <si>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</si>
  <si>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</si>
  <si>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</si>
  <si>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</si>
  <si>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</si>
  <si>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</si>
  <si>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</si>
  <si>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</si>
  <si>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</si>
  <si>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</si>
  <si>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</si>
  <si>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</si>
  <si>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</si>
  <si>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</si>
  <si>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</si>
  <si>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</si>
  <si>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</si>
  <si>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</si>
  <si>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</si>
  <si>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</si>
  <si>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</si>
  <si>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</si>
  <si>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</si>
  <si>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</si>
  <si>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</si>
  <si>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</si>
  <si>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</si>
  <si>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</si>
  <si>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</si>
  <si>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</si>
  <si>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</si>
  <si>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</si>
  <si>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</si>
  <si>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</si>
  <si>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</si>
  <si>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</si>
  <si>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</si>
  <si>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</si>
  <si>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</si>
  <si>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</si>
  <si>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</si>
  <si>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</si>
  <si>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</si>
  <si>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</si>
  <si>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</si>
  <si>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</si>
  <si>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</si>
  <si>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</si>
  <si>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</si>
  <si>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</si>
  <si>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</si>
  <si>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</si>
  <si>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</si>
  <si>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</si>
  <si>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</si>
  <si>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</si>
  <si>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</si>
  <si>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</si>
  <si>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</si>
  <si>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</si>
  <si>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</si>
  <si>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</si>
  <si>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</si>
  <si>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</si>
  <si>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</si>
  <si>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</si>
  <si>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</si>
  <si>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</si>
  <si>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</si>
  <si>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</si>
  <si>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</si>
  <si>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</si>
  <si>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</si>
  <si>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</si>
  <si>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</si>
  <si>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</si>
  <si>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</si>
  <si>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</si>
  <si>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</si>
  <si>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</si>
  <si>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</si>
  <si>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</si>
  <si>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</si>
  <si>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</si>
  <si>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</si>
  <si>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</si>
  <si>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</si>
  <si>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</si>
  <si>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</si>
  <si>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</si>
  <si>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</si>
  <si>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</si>
  <si>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</si>
  <si>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</si>
  <si>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</si>
  <si>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</si>
  <si>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</si>
  <si>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</si>
  <si>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</si>
  <si>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</si>
  <si>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</si>
  <si>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</si>
  <si>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</si>
  <si>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</si>
  <si>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</si>
  <si>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</si>
  <si>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</si>
  <si>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</si>
  <si>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</si>
  <si>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</si>
  <si>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</si>
  <si>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</si>
  <si>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</si>
  <si>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</si>
  <si>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</si>
  <si>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</si>
  <si>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</si>
  <si>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</si>
  <si>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</si>
  <si>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</si>
  <si>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</si>
  <si>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</si>
  <si>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</si>
  <si>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</si>
  <si>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</si>
  <si>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</si>
  <si>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</si>
  <si>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</si>
  <si>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</si>
  <si>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</si>
  <si>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</si>
  <si>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</si>
  <si>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</si>
  <si>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</si>
  <si>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</si>
  <si>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</si>
  <si>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</si>
  <si>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</si>
  <si>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</si>
  <si>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</si>
  <si>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</si>
  <si>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</si>
  <si>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</si>
  <si>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</si>
  <si>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</si>
  <si>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</si>
  <si>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</si>
  <si>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</si>
  <si>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</si>
  <si>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</si>
  <si>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</si>
  <si>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</si>
  <si>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</si>
  <si>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</si>
  <si>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</si>
  <si>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</si>
  <si>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</si>
  <si>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</si>
  <si>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</si>
  <si>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</si>
  <si>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</si>
  <si>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</si>
  <si>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</si>
  <si>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</si>
  <si>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</si>
  <si>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</si>
  <si>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</si>
  <si>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</si>
  <si>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</si>
  <si>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</si>
  <si>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</si>
  <si>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</si>
  <si>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</si>
  <si>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</si>
  <si>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</si>
  <si>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</si>
  <si>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</si>
  <si>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</si>
  <si>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</si>
  <si>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</si>
  <si>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</si>
  <si>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</si>
  <si>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</si>
  <si>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</si>
  <si>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</si>
  <si>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</si>
  <si>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</si>
  <si>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</si>
  <si>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</si>
  <si>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</si>
  <si>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</si>
  <si>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</si>
  <si>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</si>
  <si>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</si>
  <si>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</si>
  <si>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</si>
  <si>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</si>
  <si>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</si>
  <si>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</si>
  <si>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</si>
  <si>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</si>
  <si>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</si>
  <si>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</si>
  <si>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</si>
  <si>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</si>
  <si>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</si>
  <si>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</si>
  <si>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</si>
  <si>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</si>
  <si>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</si>
  <si>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</si>
  <si>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</si>
  <si>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</si>
  <si>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</si>
  <si>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</si>
  <si>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</si>
  <si>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</si>
  <si>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</si>
  <si>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</si>
  <si>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</si>
  <si>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</si>
  <si>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</si>
  <si>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</si>
  <si>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</si>
  <si>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</si>
  <si>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</si>
  <si>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</si>
  <si>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</si>
  <si>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</si>
  <si>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</si>
  <si>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</si>
  <si>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</si>
  <si>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</si>
  <si>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</si>
  <si>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</si>
  <si>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</si>
  <si>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</si>
  <si>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</si>
  <si>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</si>
  <si>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</si>
  <si>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</si>
  <si>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</si>
  <si>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</si>
  <si>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</si>
  <si>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</si>
  <si>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</si>
  <si>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</si>
  <si>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</si>
  <si>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</si>
  <si>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</si>
  <si>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</si>
  <si>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</si>
  <si>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</si>
  <si>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</si>
  <si>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</si>
  <si>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</si>
  <si>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</si>
  <si>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</si>
  <si>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</si>
  <si>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</si>
  <si>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</si>
  <si>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</si>
  <si>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</si>
  <si>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</si>
  <si>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</si>
  <si>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</si>
  <si>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</si>
  <si>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</si>
  <si>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</si>
  <si>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</si>
  <si>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</si>
  <si>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</si>
  <si>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</si>
  <si>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</si>
  <si>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</si>
  <si>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</si>
  <si>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</si>
  <si>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</si>
  <si>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</si>
  <si>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</si>
  <si>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</si>
  <si>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</si>
  <si>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</si>
  <si>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</si>
  <si>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</si>
  <si>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</si>
  <si>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</si>
  <si>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</si>
  <si>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</si>
  <si>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</si>
  <si>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</si>
  <si>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</si>
  <si>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</si>
  <si>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</si>
  <si>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</si>
  <si>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</si>
  <si>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</si>
  <si>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</si>
  <si>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</si>
  <si>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</si>
  <si>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</si>
  <si>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</si>
  <si>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</si>
  <si>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</si>
  <si>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</si>
  <si>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</si>
  <si>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</si>
  <si>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</si>
  <si>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</si>
  <si>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</si>
  <si>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</si>
  <si>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</si>
  <si>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</si>
  <si>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</si>
  <si>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</si>
  <si>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</si>
  <si>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</si>
  <si>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</si>
  <si>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</si>
  <si>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</si>
  <si>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</si>
  <si>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</si>
  <si>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</si>
  <si>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</si>
  <si>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</si>
  <si>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</si>
  <si>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</si>
  <si>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</si>
  <si>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</si>
  <si>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</si>
  <si>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</si>
  <si>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</si>
  <si>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</si>
  <si>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</si>
  <si>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</si>
  <si>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</si>
  <si>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</si>
  <si>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</si>
  <si>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</si>
  <si>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</si>
  <si>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</si>
  <si>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</si>
  <si>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</si>
  <si>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</si>
  <si>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</si>
  <si>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</si>
  <si>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</si>
  <si>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</si>
  <si>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</si>
  <si>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</si>
  <si>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</si>
  <si>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</si>
  <si>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</si>
  <si>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</si>
  <si>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</si>
  <si>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</si>
  <si>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</si>
  <si>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</si>
  <si>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</si>
  <si>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</si>
  <si>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</si>
  <si>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</si>
  <si>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</si>
  <si>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</si>
  <si>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</si>
  <si>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</si>
  <si>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</si>
  <si>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</si>
  <si>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</si>
  <si>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</si>
  <si>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</si>
  <si>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</si>
  <si>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</si>
  <si>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</si>
  <si>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</si>
  <si>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</si>
  <si>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</si>
  <si>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</si>
  <si>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</si>
  <si>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</si>
  <si>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</si>
  <si>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</si>
  <si>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</si>
  <si>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</si>
  <si>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</si>
  <si>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</si>
  <si>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</si>
  <si>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</si>
  <si>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</si>
  <si>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</si>
  <si>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</si>
  <si>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</si>
  <si>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</si>
  <si>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</si>
  <si>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</si>
  <si>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</si>
  <si>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</si>
  <si>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</si>
  <si>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</si>
  <si>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</si>
  <si>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</si>
  <si>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</si>
  <si>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</si>
  <si>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</si>
  <si>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</si>
  <si>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</si>
  <si>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</si>
  <si>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</si>
  <si>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</si>
  <si>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</si>
  <si>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</si>
  <si>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</si>
  <si>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</si>
  <si>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</si>
  <si>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</si>
  <si>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</si>
  <si>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</si>
  <si>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</si>
  <si>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</si>
  <si>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</si>
  <si>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</si>
  <si>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</si>
  <si>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</si>
  <si>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</si>
  <si>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</si>
  <si>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</si>
  <si>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</si>
  <si>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</si>
  <si>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</si>
  <si>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</si>
  <si>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</si>
  <si>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</si>
  <si>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</si>
  <si>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</si>
  <si>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</si>
  <si>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</si>
  <si>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</si>
  <si>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</si>
  <si>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</si>
  <si>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</si>
  <si>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</si>
  <si>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</si>
  <si>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</si>
  <si>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</si>
  <si>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</si>
  <si>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</si>
  <si>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</si>
  <si>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</si>
  <si>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</si>
  <si>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</si>
  <si>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</si>
  <si>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</si>
  <si>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</si>
  <si>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</si>
  <si>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</si>
  <si>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</si>
  <si>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</si>
  <si>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</si>
  <si>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</si>
  <si>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</si>
  <si>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</si>
  <si>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</si>
  <si>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</si>
  <si>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</si>
  <si>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</si>
  <si>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</si>
  <si>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</si>
  <si>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</si>
  <si>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</si>
  <si>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</si>
  <si>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</si>
  <si>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</si>
  <si>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</si>
  <si>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</si>
  <si>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</si>
  <si>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</si>
  <si>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</si>
  <si>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</si>
  <si>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</si>
  <si>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</si>
  <si>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</si>
  <si>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</si>
  <si>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</si>
  <si>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</si>
  <si>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</si>
  <si>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</si>
  <si>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</si>
  <si>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</si>
  <si>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</si>
  <si>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</si>
  <si>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</si>
  <si>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</si>
  <si>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</si>
  <si>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</si>
  <si>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</si>
  <si>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</si>
  <si>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</si>
  <si>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</si>
  <si>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</si>
  <si>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</si>
  <si>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</si>
  <si>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</si>
  <si>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</si>
  <si>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</si>
  <si>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</si>
  <si>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</si>
  <si>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</si>
  <si>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</si>
  <si>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</si>
  <si>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</si>
  <si>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</si>
  <si>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</si>
  <si>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</si>
  <si>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</si>
  <si>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</si>
  <si>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</si>
  <si>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</si>
  <si>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</si>
  <si>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</si>
  <si>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</si>
  <si>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</si>
  <si>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</si>
  <si>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</si>
  <si>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</si>
  <si>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</si>
  <si>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</si>
  <si>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</si>
  <si>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</si>
  <si>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</si>
  <si>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</si>
  <si>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</si>
  <si>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</si>
  <si>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</si>
  <si>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</si>
  <si>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</si>
  <si>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</si>
  <si>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</si>
  <si>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</si>
  <si>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</si>
  <si>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</si>
  <si>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</si>
  <si>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</si>
  <si>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</si>
  <si>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</si>
  <si>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</si>
  <si>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</si>
  <si>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</si>
  <si>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</si>
  <si>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</si>
  <si>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</si>
  <si>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</si>
  <si>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</si>
  <si>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</si>
  <si>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</si>
  <si>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</si>
  <si>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</si>
  <si>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</si>
  <si>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</si>
  <si>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</si>
  <si>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</si>
  <si>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</si>
  <si>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</si>
  <si>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</si>
  <si>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</si>
  <si>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</si>
  <si>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</si>
  <si>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</si>
  <si>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</si>
  <si>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</si>
  <si>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</si>
  <si>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</si>
  <si>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</si>
  <si>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</si>
  <si>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</si>
  <si>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</si>
  <si>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</si>
  <si>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</si>
  <si>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</si>
  <si>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</si>
  <si>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</si>
  <si>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</si>
  <si>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</si>
  <si>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</si>
  <si>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</si>
  <si>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</si>
  <si>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</si>
  <si>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</si>
  <si>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</si>
  <si>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</si>
  <si>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</si>
  <si>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</si>
  <si>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</si>
  <si>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</si>
  <si>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</si>
  <si>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</si>
  <si>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</si>
  <si>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</si>
  <si>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</si>
  <si>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</si>
  <si>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</si>
  <si>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</si>
  <si>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</si>
  <si>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</si>
  <si>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</si>
  <si>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</si>
  <si>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</si>
  <si>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</si>
  <si>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</si>
  <si>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</si>
  <si>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</si>
  <si>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</si>
  <si>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</si>
  <si>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</si>
  <si>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</si>
  <si>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</si>
  <si>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</si>
  <si>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</si>
  <si>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</si>
  <si>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</si>
  <si>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</si>
  <si>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</si>
  <si>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</si>
  <si>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</si>
  <si>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</si>
  <si>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</si>
  <si>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</si>
  <si>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</si>
  <si>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</si>
  <si>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</si>
  <si>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</si>
  <si>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</si>
  <si>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</si>
  <si>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</si>
  <si>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</si>
  <si>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</si>
  <si>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</si>
  <si>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</si>
  <si>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</si>
  <si>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</si>
  <si>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</si>
  <si>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</si>
  <si>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</si>
  <si>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</si>
  <si>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</si>
  <si>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</si>
  <si>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</si>
  <si>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</si>
  <si>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</si>
  <si>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</si>
  <si>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</si>
  <si>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</si>
  <si>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</si>
  <si>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</si>
  <si>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</si>
  <si>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</si>
  <si>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</si>
  <si>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</si>
  <si>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</si>
  <si>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</si>
  <si>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</si>
  <si>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</si>
  <si>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</si>
  <si>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</si>
  <si>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</si>
  <si>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</si>
  <si>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</si>
  <si>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</si>
  <si>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</si>
  <si>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</si>
  <si>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</si>
  <si>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</si>
  <si>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</si>
  <si>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</si>
  <si>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</si>
  <si>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</si>
  <si>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</si>
  <si>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</si>
  <si>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</si>
  <si>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</si>
  <si>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</si>
  <si>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</si>
  <si>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</si>
  <si>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</si>
  <si>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</si>
  <si>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</si>
  <si>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</si>
  <si>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</si>
  <si>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</si>
  <si>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</si>
  <si>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</si>
  <si>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</si>
  <si>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</si>
  <si>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</si>
  <si>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</si>
  <si>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</si>
  <si>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</si>
  <si>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</si>
  <si>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</si>
  <si>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</si>
  <si>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</si>
  <si>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</si>
  <si>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</si>
  <si>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</si>
  <si>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</si>
  <si>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</si>
  <si>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</si>
  <si>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</si>
  <si>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</si>
  <si>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</si>
  <si>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</si>
  <si>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</si>
  <si>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</si>
  <si>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</si>
  <si>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</si>
  <si>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</si>
  <si>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</si>
  <si>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</si>
  <si>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</si>
  <si>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</si>
  <si>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</si>
  <si>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</si>
  <si>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</si>
  <si>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</si>
  <si>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</si>
  <si>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</si>
  <si>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</si>
  <si>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</si>
  <si>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</si>
  <si>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</si>
  <si>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</si>
  <si>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</si>
  <si>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</si>
  <si>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</si>
  <si>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</si>
  <si>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</si>
  <si>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</si>
  <si>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</si>
  <si>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</si>
  <si>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</si>
  <si>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</si>
  <si>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</si>
  <si>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</si>
  <si>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</si>
  <si>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</si>
  <si>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</si>
  <si>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</si>
  <si>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</si>
  <si>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</si>
  <si>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</si>
  <si>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</si>
  <si>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</si>
  <si>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</si>
  <si>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</si>
  <si>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</si>
  <si>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</si>
  <si>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</si>
  <si>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</si>
  <si>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</si>
  <si>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</si>
  <si>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</si>
  <si>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</si>
  <si>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</si>
  <si>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</si>
  <si>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</si>
  <si>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</si>
  <si>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</si>
  <si>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</si>
  <si>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</si>
  <si>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</si>
  <si>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</si>
  <si>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</si>
  <si>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</si>
  <si>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</si>
  <si>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</si>
  <si>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</si>
  <si>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</si>
  <si>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</si>
  <si>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</si>
  <si>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</si>
  <si>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</si>
  <si>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</si>
  <si>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</si>
  <si>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</si>
  <si>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</si>
  <si>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</si>
  <si>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</si>
  <si>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</si>
  <si>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</si>
  <si>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</si>
  <si>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</si>
  <si>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</si>
  <si>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</si>
  <si>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</si>
  <si>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</si>
  <si>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</si>
  <si>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</si>
  <si>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</si>
  <si>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</si>
  <si>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</si>
  <si>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</si>
  <si>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</si>
  <si>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</si>
  <si>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</si>
  <si>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</si>
  <si>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</si>
  <si>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</si>
  <si>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</si>
  <si>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</si>
  <si>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</si>
  <si>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</si>
  <si>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</si>
  <si>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</si>
  <si>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</si>
  <si>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</si>
  <si>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</si>
  <si>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</si>
  <si>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</si>
  <si>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</si>
  <si>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</si>
  <si>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</si>
  <si>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</si>
  <si>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</si>
  <si>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</si>
  <si>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</si>
  <si>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</si>
  <si>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</si>
  <si>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</si>
  <si>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</si>
  <si>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</si>
  <si>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</si>
  <si>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</si>
  <si>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</si>
  <si>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</si>
  <si>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</si>
  <si>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</si>
  <si>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</si>
  <si>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</si>
  <si>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</si>
  <si>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</si>
  <si>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</si>
  <si>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</si>
  <si>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</si>
  <si>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</si>
  <si>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</si>
  <si>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</si>
  <si>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</si>
  <si>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</si>
  <si>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</si>
  <si>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</si>
  <si>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</si>
  <si>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</si>
  <si>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</si>
  <si>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</si>
  <si>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</si>
  <si>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</si>
  <si>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</si>
  <si>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</si>
  <si>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</si>
  <si>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</si>
  <si>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</si>
  <si>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</si>
  <si>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</si>
  <si>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</si>
  <si>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</si>
  <si>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</si>
  <si>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</si>
  <si>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</si>
  <si>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</si>
  <si>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</si>
  <si>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</si>
  <si>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</si>
  <si>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</si>
  <si>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</si>
  <si>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</si>
  <si>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</si>
  <si>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</si>
  <si>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</si>
  <si>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</si>
  <si>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</si>
  <si>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</si>
  <si>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</si>
  <si>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</si>
  <si>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</si>
  <si>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</si>
  <si>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</si>
  <si>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</si>
  <si>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</si>
  <si>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</si>
  <si>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</si>
  <si>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</si>
  <si>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</si>
  <si>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</si>
  <si>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</si>
  <si>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</si>
  <si>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</si>
  <si>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</si>
  <si>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</si>
  <si>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</si>
  <si>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</si>
  <si>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</si>
  <si>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</si>
  <si>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</si>
  <si>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</si>
  <si>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</si>
  <si>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</si>
  <si>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</si>
  <si>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</si>
  <si>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</si>
  <si>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</si>
  <si>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</si>
  <si>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</si>
  <si>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</si>
  <si>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</si>
  <si>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</si>
  <si>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</si>
  <si>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</si>
  <si>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</si>
  <si>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</si>
  <si>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</si>
  <si>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</si>
  <si>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</si>
  <si>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</si>
  <si>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</si>
  <si>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</si>
  <si>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</si>
  <si>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</si>
  <si>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</si>
  <si>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</si>
  <si>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</si>
  <si>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</si>
  <si>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</si>
  <si>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</si>
  <si>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</si>
  <si>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</si>
  <si>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</si>
  <si>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</si>
  <si>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</si>
  <si>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</si>
  <si>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</si>
  <si>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</si>
  <si>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</si>
  <si>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</si>
  <si>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</si>
  <si>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</si>
  <si>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</si>
  <si>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</si>
  <si>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</si>
  <si>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</si>
  <si>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</si>
  <si>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</si>
  <si>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</si>
  <si>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</si>
  <si>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</si>
  <si>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</si>
  <si>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</si>
  <si>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</si>
  <si>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</si>
  <si>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</si>
  <si>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</si>
  <si>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</si>
  <si>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</si>
  <si>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</si>
  <si>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</si>
  <si>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</si>
  <si>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</si>
  <si>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</si>
  <si>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</si>
  <si>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</si>
  <si>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</si>
  <si>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</si>
  <si>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</si>
  <si>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</si>
  <si>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</si>
  <si>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</si>
  <si>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</si>
  <si>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</si>
  <si>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</si>
  <si>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</si>
  <si>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</si>
  <si>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</si>
  <si>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</si>
  <si>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</si>
  <si>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</si>
  <si>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</si>
  <si>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</si>
  <si>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</si>
  <si>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</si>
  <si>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</si>
  <si>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</si>
  <si>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</si>
  <si>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</si>
  <si>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</si>
  <si>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</si>
  <si>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</si>
  <si>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</si>
  <si>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</si>
  <si>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</si>
  <si>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</si>
  <si>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</si>
  <si>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</si>
  <si>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</si>
  <si>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</si>
  <si>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</si>
  <si>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</si>
  <si>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</si>
  <si>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</si>
  <si>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</si>
  <si>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</si>
  <si>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</si>
  <si>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</si>
  <si>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</si>
  <si>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</si>
  <si>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</si>
  <si>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</si>
  <si>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</si>
  <si>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</si>
  <si>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</si>
  <si>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</si>
  <si>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</si>
  <si>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</si>
  <si>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</si>
  <si>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</si>
  <si>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</si>
  <si>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</si>
  <si>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</si>
  <si>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</si>
  <si>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</si>
  <si>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</si>
  <si>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</si>
  <si>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</si>
  <si>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</si>
  <si>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</si>
  <si>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</si>
  <si>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</si>
  <si>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</si>
  <si>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</si>
  <si>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</si>
  <si>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</si>
  <si>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</si>
  <si>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</si>
  <si>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</si>
  <si>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</si>
  <si>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</si>
  <si>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</si>
  <si>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</si>
  <si>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</si>
  <si>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</si>
  <si>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</si>
  <si>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</si>
  <si>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</si>
  <si>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</si>
  <si>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</si>
  <si>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</si>
  <si>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</si>
  <si>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</si>
  <si>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</si>
  <si>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</si>
  <si>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</si>
  <si>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</si>
  <si>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</si>
  <si>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</si>
  <si>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</si>
  <si>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</si>
  <si>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</si>
  <si>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</si>
  <si>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</si>
  <si>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</si>
  <si>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</si>
  <si>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</si>
  <si>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</si>
  <si>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</si>
  <si>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</si>
  <si>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</si>
  <si>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</si>
  <si>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</si>
  <si>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</si>
  <si>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</si>
  <si>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</si>
  <si>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</si>
  <si>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</si>
  <si>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</si>
  <si>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</si>
  <si>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</si>
  <si>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</si>
  <si>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</si>
  <si>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</si>
  <si>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</si>
  <si>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</si>
  <si>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</si>
  <si>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</si>
  <si>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</si>
  <si>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</si>
  <si>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</si>
  <si>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</si>
  <si>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</si>
  <si>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</si>
  <si>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</si>
  <si>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</si>
  <si>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</si>
  <si>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</si>
  <si>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</si>
  <si>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</si>
  <si>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</si>
  <si>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</si>
  <si>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</si>
  <si>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</si>
  <si>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</si>
  <si>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</si>
  <si>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</si>
  <si>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</si>
  <si>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</si>
  <si>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</si>
  <si>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</si>
  <si>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</si>
  <si>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</si>
  <si>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</si>
  <si>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</si>
  <si>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</si>
  <si>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</si>
  <si>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</si>
  <si>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</si>
  <si>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</si>
  <si>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</si>
  <si>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</si>
  <si>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</si>
  <si>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</si>
  <si>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</si>
  <si>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</si>
  <si>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</si>
  <si>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</si>
  <si>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</si>
  <si>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</si>
  <si>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</si>
  <si>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</si>
  <si>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</si>
  <si>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</si>
  <si>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</si>
  <si>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</si>
  <si>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</si>
  <si>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</si>
  <si>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</si>
  <si>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</si>
  <si>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</si>
  <si>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</si>
  <si>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</si>
  <si>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</si>
  <si>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</si>
  <si>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</si>
  <si>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</si>
  <si>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</si>
  <si>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</si>
  <si>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</si>
  <si>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</si>
  <si>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</si>
  <si>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</si>
  <si>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</si>
  <si>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</si>
  <si>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</si>
  <si>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</si>
  <si>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</si>
  <si>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</si>
  <si>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</si>
  <si>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</si>
  <si>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</si>
  <si>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</si>
  <si>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</si>
  <si>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</si>
  <si>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</si>
  <si>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</si>
  <si>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</si>
  <si>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</si>
  <si>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</si>
  <si>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</si>
  <si>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</si>
  <si>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</si>
  <si>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</si>
  <si>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</si>
  <si>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</si>
  <si>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</si>
  <si>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</si>
  <si>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</si>
  <si>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</si>
  <si>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</si>
  <si>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</si>
  <si>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</si>
  <si>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</si>
  <si>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</si>
  <si>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</si>
  <si>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</si>
  <si>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</si>
  <si>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</si>
  <si>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</si>
  <si>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</si>
  <si>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</si>
  <si>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</si>
  <si>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</si>
  <si>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</si>
  <si>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</si>
  <si>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</si>
  <si>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</si>
  <si>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</si>
  <si>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</si>
  <si>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</si>
  <si>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</si>
  <si>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</si>
  <si>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</si>
  <si>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</si>
  <si>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</si>
  <si>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</si>
  <si>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</si>
  <si>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</si>
  <si>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</si>
  <si>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</si>
  <si>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</si>
  <si>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</si>
  <si>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</si>
  <si>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</si>
  <si>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</si>
  <si>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</si>
  <si>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</si>
  <si>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</si>
  <si>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</si>
  <si>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</si>
  <si>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</si>
  <si>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</si>
  <si>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</si>
  <si>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</si>
  <si>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</si>
  <si>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</si>
  <si>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</si>
  <si>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</si>
  <si>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</si>
  <si>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</si>
  <si>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</si>
  <si>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</si>
  <si>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</si>
  <si>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</si>
  <si>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</si>
  <si>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</si>
  <si>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</si>
  <si>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</si>
  <si>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</si>
  <si>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</si>
  <si>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</si>
  <si>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</si>
  <si>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</si>
  <si>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</si>
  <si>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</si>
  <si>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</si>
  <si>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</si>
  <si>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</si>
  <si>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</si>
  <si>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</si>
  <si>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</si>
  <si>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</si>
  <si>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</si>
  <si>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</si>
  <si>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</si>
  <si>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</si>
  <si>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</si>
  <si>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</si>
  <si>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</si>
  <si>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</si>
  <si>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</si>
  <si>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</si>
  <si>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</si>
  <si>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</si>
  <si>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</si>
  <si>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</si>
  <si>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</si>
  <si>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</si>
  <si>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</si>
  <si>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</si>
  <si>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</si>
  <si>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</si>
  <si>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</si>
  <si>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</si>
  <si>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</si>
  <si>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</si>
  <si>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</si>
  <si>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</si>
  <si>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</si>
  <si>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</si>
  <si>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</si>
  <si>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</si>
  <si>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</si>
  <si>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</si>
  <si>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</si>
  <si>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</si>
  <si>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</si>
  <si>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</si>
  <si>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</si>
  <si>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</si>
  <si>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</si>
  <si>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</si>
  <si>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</si>
  <si>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</si>
  <si>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</si>
  <si>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</si>
  <si>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</si>
  <si>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</si>
  <si>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</si>
  <si>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</si>
  <si>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</si>
  <si>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</si>
  <si>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</si>
  <si>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</si>
  <si>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</si>
  <si>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</si>
  <si>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</si>
  <si>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</si>
  <si>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</si>
  <si>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</si>
  <si>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</si>
  <si>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</si>
  <si>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</si>
  <si>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</si>
  <si>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</si>
  <si>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</si>
  <si>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</si>
  <si>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</si>
  <si>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</si>
  <si>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</si>
  <si>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</si>
  <si>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</si>
  <si>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</si>
  <si>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</si>
  <si>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</si>
  <si>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</si>
  <si>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</si>
  <si>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</si>
  <si>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</si>
  <si>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</si>
  <si>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</si>
  <si>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</si>
  <si>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</si>
  <si>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</si>
  <si>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</si>
  <si>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</si>
  <si>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</si>
  <si>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</si>
  <si>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</si>
  <si>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</si>
  <si>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</si>
  <si>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</si>
  <si>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</si>
  <si>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</si>
  <si>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</si>
  <si>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</si>
  <si>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</si>
  <si>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</si>
  <si>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</si>
  <si>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</si>
  <si>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</si>
  <si>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</si>
  <si>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</si>
  <si>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</si>
  <si>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</si>
  <si>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</si>
  <si>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</si>
  <si>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</si>
  <si>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</si>
  <si>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</si>
  <si>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</si>
  <si>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</si>
  <si>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</si>
  <si>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</si>
  <si>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</si>
  <si>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</si>
  <si>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</si>
  <si>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</si>
  <si>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</si>
  <si>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</si>
  <si>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</si>
  <si>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</si>
  <si>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</si>
  <si>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</si>
  <si>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</si>
  <si>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</si>
  <si>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</si>
  <si>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</si>
  <si>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</si>
  <si>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</si>
  <si>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</si>
  <si>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</si>
  <si>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</si>
  <si>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</si>
  <si>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</si>
  <si>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</si>
  <si>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</si>
  <si>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</si>
  <si>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</si>
  <si>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</si>
  <si>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</si>
  <si>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</si>
  <si>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</si>
  <si>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</si>
  <si>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</si>
  <si>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</si>
  <si>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</si>
  <si>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</si>
  <si>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</si>
  <si>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</si>
  <si>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</si>
  <si>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</si>
  <si>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</si>
  <si>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</si>
  <si>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</si>
  <si>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</si>
  <si>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</si>
  <si>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</si>
  <si>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</si>
  <si>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</si>
  <si>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</si>
  <si>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</si>
  <si>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</si>
  <si>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</si>
  <si>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</si>
  <si>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</si>
  <si>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</si>
  <si>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</si>
  <si>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</si>
  <si>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</si>
  <si>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</si>
  <si>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</si>
  <si>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</si>
  <si>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</si>
  <si>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</si>
  <si>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</si>
  <si>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</si>
  <si>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</si>
  <si>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</si>
  <si>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</si>
  <si>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</si>
  <si>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</si>
  <si>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</si>
  <si>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</si>
  <si>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</si>
  <si>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</si>
  <si>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</si>
  <si>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</si>
  <si>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</si>
  <si>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</si>
  <si>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</si>
  <si>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</si>
  <si>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</si>
  <si>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</si>
  <si>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</si>
  <si>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</si>
  <si>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</si>
  <si>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</si>
  <si>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</si>
  <si>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</si>
  <si>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</si>
  <si>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</si>
  <si>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</si>
  <si>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</si>
  <si>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</si>
  <si>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</si>
  <si>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</si>
  <si>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</si>
  <si>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</si>
  <si>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</si>
  <si>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</si>
  <si>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</si>
  <si>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</si>
  <si>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</si>
  <si>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</si>
  <si>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</si>
  <si>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</si>
  <si>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</si>
  <si>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</si>
  <si>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</si>
  <si>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</si>
  <si>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</si>
  <si>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</si>
  <si>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</si>
  <si>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</si>
  <si>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</si>
  <si>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</si>
  <si>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</si>
  <si>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</si>
  <si>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</si>
  <si>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</si>
  <si>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</si>
  <si>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</si>
  <si>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</si>
  <si>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</si>
  <si>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</si>
  <si>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</si>
  <si>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</si>
  <si>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</si>
  <si>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</si>
  <si>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</si>
  <si>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</si>
  <si>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</si>
  <si>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</si>
  <si>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</si>
  <si>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</si>
  <si>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</si>
  <si>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</si>
  <si>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</si>
  <si>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</si>
  <si>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</si>
  <si>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</si>
  <si>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</si>
  <si>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</si>
  <si>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</si>
  <si>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</si>
  <si>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</si>
  <si>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</si>
  <si>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</si>
  <si>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</si>
  <si>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</si>
  <si>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</si>
  <si>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</si>
  <si>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</si>
  <si>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</si>
  <si>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</si>
  <si>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</si>
  <si>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</si>
  <si>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</si>
  <si>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</si>
  <si>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</si>
  <si>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</si>
  <si>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</si>
  <si>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</si>
  <si>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</si>
  <si>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</si>
  <si>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</si>
  <si>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</si>
  <si>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</si>
  <si>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</si>
  <si>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</si>
  <si>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</si>
  <si>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</si>
  <si>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</si>
  <si>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</si>
  <si>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</si>
  <si>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</si>
  <si>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</si>
  <si>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</si>
  <si>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</si>
  <si>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</si>
  <si>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</si>
  <si>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</si>
  <si>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</si>
  <si>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</si>
  <si>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</si>
  <si>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</si>
  <si>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</si>
  <si>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</si>
  <si>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</si>
  <si>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</si>
  <si>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</si>
  <si>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</si>
  <si>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</si>
  <si>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</si>
  <si>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</si>
  <si>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</si>
  <si>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</si>
  <si>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</si>
  <si>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</si>
  <si>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</si>
  <si>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</si>
  <si>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</si>
  <si>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</si>
  <si>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</si>
  <si>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</si>
  <si>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</si>
  <si>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</si>
  <si>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</si>
  <si>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</si>
  <si>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</si>
  <si>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</si>
  <si>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</si>
  <si>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</si>
  <si>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</si>
  <si>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</si>
  <si>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</si>
  <si>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</si>
  <si>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</si>
  <si>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</si>
  <si>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</si>
  <si>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</si>
  <si>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</si>
  <si>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</si>
  <si>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</si>
  <si>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</si>
  <si>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</si>
  <si>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</si>
  <si>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</si>
  <si>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</si>
  <si>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</si>
  <si>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</si>
  <si>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</si>
  <si>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</si>
  <si>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</si>
  <si>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</si>
  <si>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</si>
  <si>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</si>
  <si>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</si>
  <si>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</si>
  <si>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</si>
  <si>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</si>
  <si>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</si>
  <si>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</si>
  <si>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</si>
  <si>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</si>
  <si>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</si>
  <si>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</si>
  <si>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</si>
  <si>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</si>
  <si>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</si>
  <si>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</si>
  <si>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</si>
  <si>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</si>
  <si>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</si>
  <si>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</si>
  <si>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</si>
  <si>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</si>
  <si>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</si>
  <si>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</si>
  <si>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</si>
  <si>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</si>
  <si>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</si>
  <si>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</si>
  <si>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</si>
  <si>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</si>
  <si>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</si>
  <si>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</si>
  <si>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</si>
  <si>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</si>
  <si>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</si>
  <si>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</si>
  <si>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</si>
  <si>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</si>
  <si>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</si>
  <si>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</si>
  <si>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</si>
  <si>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</si>
  <si>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</si>
  <si>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</si>
  <si>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</si>
  <si>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</si>
  <si>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</si>
  <si>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</si>
  <si>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</si>
  <si>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</si>
  <si>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</si>
  <si>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</si>
  <si>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</si>
  <si>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</si>
  <si>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</si>
  <si>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</si>
  <si>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</si>
  <si>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</si>
  <si>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</si>
  <si>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</si>
  <si>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</si>
  <si>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</si>
  <si>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</si>
  <si>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</si>
  <si>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</si>
  <si>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</si>
  <si>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</si>
  <si>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</si>
  <si>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</si>
  <si>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</si>
  <si>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</si>
  <si>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</si>
  <si>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</si>
  <si>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</si>
  <si>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</si>
  <si>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</si>
  <si>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</si>
  <si>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</si>
  <si>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</si>
  <si>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</si>
  <si>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</si>
  <si>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</si>
  <si>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</si>
  <si>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</si>
  <si>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</si>
  <si>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</si>
  <si>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</si>
  <si>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</si>
  <si>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</si>
  <si>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</si>
  <si>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</si>
  <si>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</si>
  <si>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</si>
  <si>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</si>
  <si>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</si>
  <si>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</si>
  <si>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</si>
  <si>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</si>
  <si>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</si>
  <si>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</si>
  <si>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</si>
  <si>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</si>
  <si>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</si>
  <si>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</si>
  <si>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</si>
  <si>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</si>
  <si>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</si>
  <si>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</si>
  <si>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</si>
  <si>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</si>
  <si>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</si>
  <si>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</si>
  <si>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</si>
  <si>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</si>
  <si>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</si>
  <si>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</si>
  <si>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</si>
  <si>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</si>
  <si>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</si>
  <si>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</si>
  <si>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</si>
  <si>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</si>
  <si>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</si>
  <si>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</si>
  <si>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</si>
  <si>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</si>
  <si>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</si>
  <si>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</si>
  <si>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</si>
  <si>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</si>
  <si>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</si>
  <si>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</si>
  <si>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</si>
  <si>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</si>
  <si>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</si>
  <si>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</si>
  <si>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</si>
  <si>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</si>
  <si>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</si>
  <si>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</si>
  <si>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</si>
  <si>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</si>
  <si>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</si>
  <si>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</si>
  <si>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</si>
  <si>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</si>
  <si>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</si>
  <si>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</si>
  <si>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</si>
  <si>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</si>
  <si>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</si>
  <si>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</si>
  <si>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</si>
  <si>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</si>
  <si>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</si>
  <si>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</si>
  <si>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</si>
  <si>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</si>
  <si>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</si>
  <si>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</si>
  <si>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</si>
  <si>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</si>
  <si>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</si>
  <si>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</si>
  <si>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</si>
  <si>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</si>
  <si>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</si>
  <si>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</si>
  <si>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</si>
  <si>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</si>
  <si>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</si>
  <si>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</si>
  <si>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</si>
  <si>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</si>
  <si>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</si>
  <si>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</si>
  <si>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</si>
  <si>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</si>
  <si>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</si>
  <si>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</si>
  <si>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</si>
  <si>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</si>
  <si>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</si>
  <si>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</si>
  <si>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</si>
  <si>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</si>
  <si>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</si>
  <si>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</si>
  <si>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</si>
  <si>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</si>
  <si>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</si>
  <si>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</si>
  <si>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</si>
  <si>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</si>
  <si>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</si>
  <si>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</si>
  <si>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</si>
  <si>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</si>
  <si>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</si>
  <si>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</si>
  <si>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</si>
  <si>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</si>
  <si>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</si>
  <si>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</si>
  <si>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</si>
  <si>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</si>
  <si>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</si>
  <si>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</si>
  <si>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</si>
  <si>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</si>
  <si>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</si>
  <si>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</si>
  <si>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</si>
  <si>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</si>
  <si>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</si>
  <si>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</si>
  <si>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</si>
  <si>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</si>
  <si>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</si>
  <si>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</si>
  <si>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</si>
  <si>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</si>
  <si>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</si>
  <si>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</si>
  <si>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</si>
  <si>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</si>
  <si>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</si>
  <si>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</si>
  <si>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</si>
  <si>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</si>
  <si>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</si>
  <si>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</si>
  <si>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</si>
  <si>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</si>
  <si>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</si>
  <si>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</si>
  <si>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</si>
  <si>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</si>
  <si>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</si>
  <si>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</si>
  <si>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</si>
  <si>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</si>
  <si>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</si>
  <si>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</si>
  <si>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</si>
  <si>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</si>
  <si>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</si>
  <si>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</si>
  <si>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</si>
  <si>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</si>
  <si>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</si>
  <si>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</si>
  <si>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</si>
  <si>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</si>
  <si>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</si>
  <si>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</si>
  <si>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</si>
  <si>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</si>
  <si>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</si>
  <si>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</si>
  <si>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</si>
  <si>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</si>
  <si>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</si>
  <si>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</si>
  <si>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</si>
  <si>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</si>
  <si>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</si>
  <si>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</si>
  <si>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</si>
  <si>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</si>
  <si>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</si>
  <si>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</si>
  <si>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</si>
  <si>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</si>
  <si>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</si>
  <si>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</si>
  <si>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</si>
  <si>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</si>
  <si>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</si>
  <si>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</si>
  <si>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</si>
  <si>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</si>
  <si>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</si>
  <si>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</si>
  <si>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</si>
  <si>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</si>
  <si>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</si>
  <si>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</si>
  <si>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</si>
  <si>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</si>
  <si>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</si>
  <si>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</si>
  <si>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</si>
  <si>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</si>
  <si>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</si>
  <si>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</si>
  <si>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</si>
  <si>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</si>
  <si>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</si>
  <si>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</si>
  <si>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</si>
  <si>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</si>
  <si>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</si>
  <si>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</si>
  <si>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</si>
  <si>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</si>
  <si>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</si>
  <si>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</si>
  <si>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</si>
  <si>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</si>
  <si>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</si>
  <si>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</si>
  <si>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</si>
  <si>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</si>
  <si>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</si>
  <si>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</si>
  <si>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</si>
  <si>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</si>
  <si>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</si>
  <si>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</si>
  <si>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</si>
  <si>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</si>
  <si>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</si>
  <si>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</si>
  <si>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</si>
  <si>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</si>
  <si>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</si>
  <si>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</si>
  <si>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</si>
  <si>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</si>
  <si>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</si>
  <si>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</si>
  <si>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</si>
  <si>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</si>
  <si>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</si>
  <si>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</si>
  <si>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</si>
  <si>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</si>
  <si>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</si>
  <si>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</si>
  <si>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</si>
  <si>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</si>
  <si>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</si>
  <si>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</si>
  <si>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</si>
  <si>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</si>
  <si>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</si>
  <si>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</si>
  <si>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</si>
  <si>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</si>
  <si>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</si>
  <si>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</si>
  <si>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</si>
  <si>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</si>
  <si>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</si>
  <si>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</si>
  <si>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</si>
  <si>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</si>
  <si>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</si>
  <si>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</si>
  <si>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</si>
  <si>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</si>
  <si>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</si>
  <si>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</si>
  <si>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</si>
  <si>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</si>
  <si>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</si>
  <si>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</si>
  <si>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</si>
  <si>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</si>
  <si>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</si>
  <si>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</si>
  <si>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</si>
  <si>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</si>
  <si>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</si>
  <si>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</si>
  <si>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</si>
  <si>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</si>
  <si>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</si>
  <si>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</si>
  <si>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</si>
  <si>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</si>
  <si>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</si>
  <si>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</si>
  <si>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</si>
  <si>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</si>
  <si>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</si>
  <si>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</si>
  <si>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</si>
  <si>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</si>
  <si>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</si>
  <si>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</si>
  <si>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</si>
  <si>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</si>
  <si>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</si>
  <si>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</si>
  <si>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</si>
  <si>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</si>
  <si>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</si>
  <si>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</si>
  <si>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</si>
  <si>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</si>
  <si>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</si>
  <si>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</si>
  <si>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</si>
  <si>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</si>
  <si>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</si>
  <si>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</si>
  <si>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</si>
  <si>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</si>
  <si>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</si>
  <si>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</si>
  <si>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</si>
  <si>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</si>
  <si>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</si>
  <si>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</si>
  <si>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</si>
  <si>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</si>
  <si>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</si>
  <si>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</si>
  <si>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</si>
  <si>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</si>
  <si>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</si>
  <si>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</si>
  <si>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</si>
  <si>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</si>
  <si>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</si>
  <si>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</si>
  <si>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</si>
  <si>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</si>
  <si>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</si>
  <si>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</si>
  <si>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</si>
  <si>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</si>
  <si>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</si>
  <si>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</si>
  <si>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</si>
  <si>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</si>
  <si>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</si>
  <si>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</si>
  <si>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</si>
  <si>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</si>
  <si>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</si>
  <si>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</si>
  <si>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</si>
  <si>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</si>
  <si>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</si>
  <si>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</si>
  <si>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</si>
  <si>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</si>
  <si>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</si>
  <si>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</si>
  <si>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</si>
  <si>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</si>
  <si>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</si>
  <si>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</si>
  <si>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</si>
  <si>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</si>
  <si>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</si>
  <si>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</si>
  <si>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</si>
  <si>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</si>
  <si>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</si>
  <si>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</si>
  <si>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</si>
  <si>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</si>
  <si>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</si>
  <si>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</si>
  <si>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</si>
  <si>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</si>
  <si>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</si>
  <si>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</si>
  <si>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</si>
  <si>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</si>
  <si>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</si>
  <si>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</si>
  <si>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</si>
  <si>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</si>
  <si>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</si>
  <si>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</si>
  <si>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</si>
  <si>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</si>
  <si>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</si>
  <si>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</si>
  <si>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</si>
  <si>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</si>
  <si>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</si>
  <si>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</si>
  <si>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</si>
  <si>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</si>
  <si>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</si>
  <si>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</si>
  <si>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</si>
  <si>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</si>
  <si>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</si>
  <si>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</si>
  <si>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</si>
  <si>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</si>
  <si>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</si>
  <si>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</si>
  <si>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</si>
  <si>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</si>
  <si>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</si>
  <si>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</si>
  <si>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</si>
  <si>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</si>
  <si>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</si>
  <si>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</si>
  <si>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</si>
  <si>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</si>
  <si>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</si>
  <si>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</si>
  <si>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</si>
  <si>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</si>
  <si>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</si>
  <si>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</si>
  <si>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</si>
  <si>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</si>
  <si>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</si>
  <si>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</si>
  <si>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</si>
  <si>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</si>
  <si>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</si>
  <si>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</si>
  <si>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</si>
  <si>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</si>
  <si>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</si>
  <si>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</si>
  <si>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</si>
  <si>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</si>
  <si>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</si>
  <si>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</si>
  <si>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</si>
  <si>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</si>
  <si>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</si>
  <si>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</si>
  <si>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</si>
  <si>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</si>
  <si>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</si>
  <si>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</si>
  <si>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</si>
  <si>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</si>
  <si>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</si>
  <si>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</si>
  <si>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</si>
  <si>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</si>
  <si>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</si>
  <si>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</si>
  <si>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</si>
  <si>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</si>
  <si>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</si>
  <si>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</si>
  <si>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</si>
  <si>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</si>
  <si>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</si>
  <si>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</si>
  <si>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</si>
  <si>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</si>
  <si>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</si>
  <si>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</si>
  <si>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</si>
  <si>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</si>
  <si>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</si>
  <si>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</si>
  <si>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</si>
  <si>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</si>
  <si>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</si>
  <si>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</si>
  <si>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</si>
  <si>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</si>
  <si>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</si>
  <si>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</si>
  <si>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</si>
  <si>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</si>
  <si>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</si>
  <si>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</si>
  <si>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</si>
  <si>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</si>
  <si>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</si>
  <si>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</si>
  <si>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</si>
  <si>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</si>
  <si>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</si>
  <si>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</si>
  <si>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</si>
  <si>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</si>
  <si>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</si>
  <si>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</si>
  <si>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</si>
  <si>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</si>
  <si>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</si>
  <si>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</si>
  <si>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</si>
  <si>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</si>
  <si>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</si>
  <si>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</si>
  <si>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</si>
  <si>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</si>
  <si>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</si>
  <si>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</si>
  <si>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</si>
  <si>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</si>
  <si>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</si>
  <si>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</si>
  <si>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</si>
  <si>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</si>
  <si>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</si>
  <si>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</si>
  <si>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</si>
  <si>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</si>
  <si>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</si>
  <si>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</si>
  <si>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</si>
  <si>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</si>
  <si>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</si>
  <si>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</si>
  <si>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</si>
  <si>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</si>
  <si>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</si>
  <si>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</si>
  <si>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</si>
  <si>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</si>
  <si>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</si>
  <si>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</si>
  <si>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</si>
  <si>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</si>
  <si>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</si>
  <si>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</si>
  <si>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</si>
  <si>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</si>
  <si>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</si>
  <si>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</si>
  <si>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</si>
  <si>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</si>
  <si>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</si>
  <si>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</si>
  <si>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</si>
  <si>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</si>
  <si>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</si>
  <si>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</si>
  <si>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</si>
  <si>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</si>
  <si>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</si>
  <si>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</si>
  <si>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</si>
  <si>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</si>
  <si>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</si>
  <si>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</si>
  <si>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</si>
  <si>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</si>
  <si>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</si>
  <si>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</si>
  <si>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</si>
  <si>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</si>
  <si>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</si>
  <si>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</si>
  <si>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</si>
  <si>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</si>
  <si>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</si>
  <si>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</si>
  <si>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</si>
  <si>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</si>
  <si>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</si>
  <si>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</si>
  <si>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</si>
  <si>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</si>
  <si>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</si>
  <si>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</si>
  <si>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</si>
  <si>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</si>
  <si>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</si>
  <si>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</si>
  <si>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</si>
  <si>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</si>
  <si>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</si>
  <si>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</si>
  <si>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</si>
  <si>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</si>
  <si>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</si>
  <si>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</si>
  <si>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</si>
  <si>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</si>
  <si>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</si>
  <si>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</si>
  <si>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</si>
  <si>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</si>
  <si>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</si>
  <si>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</si>
  <si>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</si>
  <si>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</si>
  <si>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</si>
  <si>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</si>
  <si>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</si>
  <si>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</si>
  <si>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</si>
  <si>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</si>
  <si>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</si>
  <si>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</si>
  <si>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</si>
  <si>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</si>
  <si>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</si>
  <si>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</si>
  <si>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</si>
  <si>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</si>
  <si>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</si>
  <si>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</si>
  <si>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</si>
  <si>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</si>
  <si>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</si>
  <si>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</si>
  <si>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</si>
  <si>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</si>
  <si>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</si>
  <si>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</si>
  <si>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</si>
  <si>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</si>
  <si>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</si>
  <si>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</si>
  <si>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</si>
  <si>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</si>
  <si>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</si>
  <si>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</si>
  <si>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</si>
  <si>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</si>
  <si>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</si>
  <si>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</si>
  <si>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</si>
  <si>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</si>
  <si>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</si>
  <si>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</si>
  <si>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</si>
  <si>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</si>
  <si>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</si>
  <si>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</si>
  <si>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</si>
  <si>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</si>
  <si>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</si>
  <si>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</si>
  <si>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</si>
  <si>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</si>
  <si>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</si>
  <si>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</si>
  <si>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</si>
  <si>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</si>
  <si>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</si>
  <si>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</si>
  <si>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</si>
  <si>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</si>
  <si>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</si>
  <si>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</si>
  <si>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</si>
  <si>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</si>
  <si>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</si>
  <si>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</si>
  <si>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</si>
  <si>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</si>
  <si>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</si>
  <si>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</si>
  <si>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</si>
  <si>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</si>
  <si>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</si>
  <si>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</si>
  <si>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</si>
  <si>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</si>
  <si>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</si>
  <si>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</si>
  <si>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</si>
  <si>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</si>
  <si>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</si>
  <si>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</si>
  <si>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</si>
  <si>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</si>
  <si>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</si>
  <si>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</si>
  <si>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</si>
  <si>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</si>
  <si>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</si>
  <si>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</si>
  <si>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</si>
  <si>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</si>
  <si>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</si>
  <si>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</si>
  <si>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</si>
  <si>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</si>
  <si>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</si>
  <si>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</si>
  <si>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</si>
  <si>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</si>
  <si>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</si>
  <si>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</si>
  <si>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</si>
  <si>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</si>
  <si>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</si>
  <si>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</si>
  <si>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</si>
  <si>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</si>
  <si>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</si>
  <si>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</si>
  <si>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</si>
  <si>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</si>
  <si>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</si>
  <si>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</si>
  <si>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</si>
  <si>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</si>
  <si>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</si>
  <si>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</si>
  <si>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</si>
  <si>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</si>
  <si>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</si>
  <si>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</si>
  <si>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</si>
  <si>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</si>
  <si>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</si>
  <si>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</si>
  <si>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</si>
  <si>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</si>
  <si>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</si>
  <si>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</si>
  <si>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</si>
  <si>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</si>
  <si>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</si>
  <si>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</si>
  <si>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</si>
  <si>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</si>
  <si>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</si>
  <si>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</si>
  <si>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</si>
  <si>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</si>
  <si>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</si>
  <si>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</si>
  <si>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</si>
  <si>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</si>
  <si>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</si>
  <si>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</si>
  <si>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</si>
  <si>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</si>
  <si>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</si>
  <si>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</si>
  <si>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</si>
  <si>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</si>
  <si>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</si>
  <si>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</si>
  <si>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</si>
  <si>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</si>
  <si>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</si>
  <si>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</si>
  <si>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</si>
  <si>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</si>
  <si>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</si>
  <si>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</si>
  <si>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</si>
  <si>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</si>
  <si>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</si>
  <si>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</si>
  <si>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</si>
  <si>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</si>
  <si>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</si>
  <si>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</si>
  <si>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</si>
  <si>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</si>
  <si>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</si>
  <si>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</si>
  <si>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</si>
  <si>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</si>
  <si>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</si>
  <si>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</si>
  <si>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</si>
  <si>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</si>
  <si>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</si>
  <si>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</si>
  <si>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</si>
  <si>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</si>
  <si>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</si>
  <si>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</si>
  <si>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</si>
  <si>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</si>
  <si>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</si>
  <si>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</si>
  <si>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</si>
  <si>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</si>
  <si>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</si>
  <si>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</si>
  <si>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</si>
  <si>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</si>
  <si>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</si>
  <si>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</si>
  <si>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</si>
  <si>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</si>
  <si>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</si>
  <si>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</si>
  <si>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</si>
  <si>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</si>
  <si>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</si>
  <si>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</si>
  <si>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</si>
  <si>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</si>
  <si>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</si>
  <si>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</si>
  <si>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</si>
  <si>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</si>
  <si>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</si>
  <si>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</si>
  <si>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</si>
  <si>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</si>
  <si>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</si>
  <si>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</si>
  <si>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</si>
  <si>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</si>
  <si>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</si>
  <si>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</si>
  <si>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</si>
  <si>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</si>
  <si>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</si>
  <si>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</si>
  <si>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</si>
  <si>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</si>
  <si>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</si>
  <si>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</si>
  <si>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</si>
  <si>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</si>
  <si>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</si>
  <si>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</si>
  <si>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</si>
  <si>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</si>
  <si>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</si>
  <si>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</si>
  <si>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</si>
  <si>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</si>
  <si>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</si>
  <si>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</si>
  <si>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</si>
  <si>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</si>
  <si>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</si>
  <si>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</si>
  <si>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</si>
  <si>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</si>
  <si>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</si>
  <si>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</si>
  <si>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</si>
  <si>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</si>
  <si>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</si>
  <si>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</si>
  <si>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</si>
  <si>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</si>
  <si>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</si>
  <si>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</si>
  <si>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</si>
  <si>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</si>
  <si>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</si>
  <si>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</si>
  <si>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</si>
  <si>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</si>
  <si>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</si>
  <si>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</si>
  <si>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</si>
  <si>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</si>
  <si>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</si>
  <si>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</si>
  <si>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</si>
  <si>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</si>
  <si>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</si>
  <si>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</si>
  <si>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</si>
  <si>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</si>
  <si>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</si>
  <si>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</si>
  <si>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</si>
  <si>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</si>
  <si>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</si>
  <si>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</si>
  <si>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</si>
  <si>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</si>
  <si>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</si>
  <si>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</si>
  <si>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</si>
  <si>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</si>
  <si>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</si>
  <si>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</si>
  <si>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</si>
  <si>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</si>
  <si>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</si>
  <si>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</si>
  <si>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</si>
  <si>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</si>
  <si>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</si>
  <si>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</si>
  <si>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</si>
  <si>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</si>
  <si>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</si>
  <si>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</si>
  <si>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</si>
  <si>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</si>
  <si>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</si>
  <si>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</si>
  <si>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</si>
  <si>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</si>
  <si>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</si>
  <si>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</si>
  <si>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</si>
  <si>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</si>
  <si>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</si>
  <si>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</si>
  <si>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</si>
  <si>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</si>
  <si>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</si>
  <si>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</si>
  <si>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</si>
  <si>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</si>
  <si>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</si>
  <si>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</si>
  <si>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</si>
  <si>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</si>
  <si>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</si>
  <si>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</si>
  <si>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</si>
  <si>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</si>
  <si>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</si>
  <si>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</si>
  <si>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</si>
  <si>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</si>
  <si>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</si>
  <si>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</si>
  <si>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</si>
  <si>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</si>
  <si>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</si>
  <si>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</si>
  <si>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</si>
  <si>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</si>
  <si>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</si>
  <si>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</si>
  <si>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</si>
  <si>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</si>
  <si>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</si>
  <si>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</si>
  <si>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</si>
  <si>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</si>
  <si>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</si>
  <si>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</si>
  <si>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</si>
  <si>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</si>
  <si>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</si>
  <si>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</si>
  <si>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</si>
  <si>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</si>
  <si>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</si>
  <si>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</si>
  <si>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</si>
  <si>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</si>
  <si>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</si>
  <si>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</si>
  <si>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</si>
  <si>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</si>
  <si>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</si>
  <si>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</si>
  <si>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</si>
  <si>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</si>
  <si>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</si>
  <si>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</si>
  <si>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</si>
  <si>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</si>
  <si>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</si>
  <si>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</si>
  <si>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</si>
  <si>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</si>
  <si>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</si>
  <si>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</si>
  <si>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</si>
  <si>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</si>
  <si>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</si>
  <si>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</si>
  <si>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</si>
  <si>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</si>
  <si>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</si>
  <si>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</si>
  <si>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</si>
  <si>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</si>
  <si>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</si>
  <si>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</si>
  <si>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</si>
  <si>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</si>
  <si>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</si>
  <si>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</si>
  <si>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</si>
  <si>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</si>
  <si>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</si>
  <si>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</si>
  <si>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</si>
  <si>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</si>
  <si>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</si>
  <si>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</si>
  <si>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</si>
  <si>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</si>
  <si>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</si>
  <si>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</si>
  <si>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</si>
  <si>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</si>
  <si>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</si>
  <si>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</si>
  <si>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</si>
  <si>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</si>
  <si>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</si>
  <si>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</si>
  <si>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</si>
  <si>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</si>
  <si>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</si>
  <si>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</si>
  <si>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</si>
  <si>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</si>
  <si>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</si>
  <si>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</si>
  <si>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</si>
  <si>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</si>
  <si>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</si>
  <si>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</si>
  <si>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</si>
  <si>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</si>
  <si>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</si>
  <si>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</si>
  <si>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</si>
  <si>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</si>
  <si>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</si>
  <si>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</si>
  <si>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</si>
  <si>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</si>
  <si>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</si>
  <si>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</si>
  <si>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</si>
  <si>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</si>
  <si>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</si>
  <si>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</si>
  <si>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</si>
  <si>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</si>
  <si>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</si>
  <si>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</si>
  <si>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</si>
  <si>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</si>
  <si>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</si>
  <si>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</si>
  <si>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</si>
  <si>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</si>
  <si>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</si>
  <si>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</si>
  <si>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</si>
  <si>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</si>
  <si>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</si>
  <si>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</si>
  <si>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</si>
  <si>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</si>
  <si>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</si>
  <si>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</si>
  <si>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</si>
  <si>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</si>
  <si>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</si>
  <si>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</si>
  <si>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</si>
  <si>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</si>
  <si>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</si>
  <si>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</si>
  <si>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</si>
  <si>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</si>
  <si>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</si>
  <si>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</si>
  <si>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</si>
  <si>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</si>
  <si>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</si>
  <si>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</si>
  <si>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</si>
  <si>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</si>
  <si>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</si>
  <si>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</si>
  <si>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</si>
  <si>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</si>
  <si>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</si>
  <si>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</si>
  <si>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</si>
  <si>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</si>
  <si>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</si>
  <si>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</si>
  <si>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</si>
  <si>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</si>
  <si>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</si>
  <si>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</si>
  <si>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</si>
  <si>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</si>
  <si>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</si>
  <si>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</si>
  <si>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</si>
  <si>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</si>
  <si>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</si>
  <si>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</si>
  <si>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</si>
  <si>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</si>
  <si>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</si>
  <si>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</si>
  <si>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</si>
  <si>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</si>
  <si>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</si>
  <si>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</si>
  <si>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</si>
  <si>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</si>
  <si>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</si>
  <si>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</si>
  <si>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</si>
  <si>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</si>
  <si>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</si>
  <si>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</si>
  <si>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</si>
  <si>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</si>
  <si>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</si>
  <si>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</si>
  <si>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</si>
  <si>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</si>
  <si>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</si>
  <si>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</si>
  <si>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</si>
  <si>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</si>
  <si>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</si>
  <si>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</si>
  <si>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</si>
  <si>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</si>
  <si>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</si>
  <si>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</si>
  <si>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</si>
  <si>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</si>
  <si>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</si>
  <si>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</si>
  <si>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</si>
  <si>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</si>
  <si>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</si>
  <si>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</si>
  <si>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</si>
  <si>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</si>
  <si>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</si>
  <si>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</si>
  <si>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</si>
  <si>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</si>
  <si>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</si>
  <si>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</si>
  <si>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</si>
  <si>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</si>
  <si>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</si>
  <si>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</si>
  <si>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</si>
  <si>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</si>
  <si>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</si>
  <si>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</si>
  <si>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</si>
  <si>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</si>
  <si>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</si>
  <si>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</si>
  <si>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</si>
  <si>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</si>
  <si>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</si>
  <si>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</si>
  <si>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</si>
  <si>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</si>
  <si>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</si>
  <si>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</si>
  <si>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</si>
  <si>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</si>
  <si>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</si>
  <si>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</si>
  <si>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</si>
  <si>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</si>
  <si>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</si>
  <si>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</si>
  <si>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</si>
  <si>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</si>
  <si>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</si>
  <si>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</si>
  <si>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</si>
  <si>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</si>
  <si>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</si>
  <si>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</si>
  <si>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</si>
  <si>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</si>
  <si>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</si>
  <si>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</si>
  <si>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</si>
  <si>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</si>
  <si>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</si>
  <si>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</si>
  <si>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</si>
  <si>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</si>
  <si>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</si>
  <si>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</si>
  <si>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</si>
  <si>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</si>
  <si>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</si>
  <si>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</si>
  <si>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</si>
  <si>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</si>
  <si>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</si>
  <si>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</si>
  <si>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</si>
  <si>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</si>
  <si>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</si>
  <si>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</si>
  <si>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</si>
  <si>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</si>
  <si>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</si>
  <si>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</si>
  <si>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</si>
  <si>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</si>
  <si>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</si>
  <si>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</si>
  <si>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</si>
  <si>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</si>
  <si>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</si>
  <si>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</si>
  <si>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</si>
  <si>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</si>
  <si>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</si>
  <si>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</si>
  <si>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</si>
  <si>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</si>
  <si>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</si>
  <si>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</si>
  <si>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</si>
  <si>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</si>
  <si>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</si>
  <si>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</si>
  <si>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</si>
  <si>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</si>
  <si>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</si>
  <si>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</si>
  <si>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</si>
  <si>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</si>
  <si>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</si>
  <si>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</si>
  <si>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</si>
  <si>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</si>
  <si>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</si>
  <si>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</si>
  <si>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</si>
  <si>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</si>
  <si>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</si>
  <si>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</si>
  <si>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</si>
  <si>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</si>
  <si>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</si>
  <si>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</si>
  <si>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</si>
  <si>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</si>
  <si>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</si>
  <si>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</si>
  <si>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</si>
  <si>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</si>
  <si>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</si>
  <si>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</si>
  <si>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</si>
  <si>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</si>
  <si>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</si>
  <si>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</si>
  <si>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</si>
  <si>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</si>
  <si>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</si>
  <si>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</si>
  <si>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</si>
  <si>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</si>
  <si>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</si>
  <si>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</si>
  <si>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</si>
  <si>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</si>
  <si>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</si>
  <si>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</si>
  <si>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</si>
  <si>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</si>
  <si>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</si>
  <si>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</si>
  <si>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</si>
  <si>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</si>
  <si>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</si>
  <si>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</si>
  <si>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</si>
  <si>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</si>
  <si>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</si>
  <si>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</si>
  <si>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</si>
  <si>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</si>
  <si>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</si>
  <si>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</si>
  <si>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</si>
  <si>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</si>
  <si>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</si>
  <si>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</si>
  <si>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</si>
  <si>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</si>
  <si>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</si>
  <si>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</si>
  <si>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</si>
  <si>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</si>
  <si>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</si>
  <si>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</si>
  <si>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</si>
  <si>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</si>
  <si>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</si>
  <si>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</si>
  <si>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</si>
  <si>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</si>
  <si>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</si>
  <si>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</si>
  <si>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</si>
  <si>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</si>
  <si>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</si>
  <si>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</si>
  <si>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</si>
  <si>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</si>
  <si>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</si>
  <si>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</si>
  <si>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</si>
  <si>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</si>
  <si>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</si>
  <si>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</si>
  <si>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</si>
  <si>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</si>
  <si>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</si>
  <si>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</si>
  <si>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</si>
  <si>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</si>
  <si>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</si>
  <si>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</si>
  <si>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</si>
  <si>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</si>
  <si>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</si>
  <si>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</si>
  <si>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</si>
  <si>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</si>
  <si>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</si>
  <si>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</si>
  <si>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</si>
  <si>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</si>
  <si>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</si>
  <si>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</si>
  <si>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</si>
  <si>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</si>
  <si>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</si>
  <si>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</si>
  <si>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</si>
  <si>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</si>
  <si>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</si>
  <si>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</si>
  <si>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</si>
  <si>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</si>
  <si>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</si>
  <si>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</si>
  <si>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</si>
  <si>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</si>
  <si>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</si>
  <si>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</si>
  <si>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</si>
  <si>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</si>
  <si>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</si>
  <si>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</si>
  <si>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</si>
  <si>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</si>
  <si>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</si>
  <si>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</si>
  <si>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</si>
  <si>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</si>
  <si>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</si>
  <si>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</si>
  <si>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</si>
  <si>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</si>
  <si>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</si>
  <si>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</si>
  <si>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</si>
  <si>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</si>
  <si>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</si>
  <si>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</si>
  <si>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</si>
  <si>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</si>
  <si>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</si>
  <si>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</si>
  <si>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</si>
  <si>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</si>
  <si>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</si>
  <si>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</si>
  <si>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</si>
  <si>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</si>
  <si>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</si>
  <si>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</si>
  <si>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</si>
  <si>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</si>
  <si>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</si>
  <si>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</si>
  <si>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</si>
  <si>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</si>
  <si>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</si>
  <si>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</si>
  <si>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</si>
  <si>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</si>
  <si>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</si>
  <si>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</si>
  <si>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</si>
  <si>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</si>
  <si>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</si>
  <si>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</si>
  <si>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</si>
  <si>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</si>
  <si>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</si>
  <si>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</si>
  <si>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</si>
  <si>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</si>
  <si>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</si>
  <si>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</si>
  <si>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</si>
  <si>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</si>
  <si>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</si>
  <si>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</si>
  <si>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</si>
  <si>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</si>
  <si>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</si>
  <si>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</si>
  <si>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</si>
  <si>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</si>
  <si>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</si>
  <si>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</si>
  <si>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</si>
  <si>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</si>
  <si>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</si>
  <si>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</si>
  <si>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</si>
  <si>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</si>
  <si>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</si>
  <si>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</si>
  <si>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</si>
  <si>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</si>
  <si>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</si>
  <si>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</si>
  <si>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</si>
  <si>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</si>
  <si>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</si>
  <si>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</si>
  <si>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</si>
  <si>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</si>
  <si>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</si>
  <si>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</si>
  <si>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</si>
  <si>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</si>
  <si>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</si>
  <si>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</si>
  <si>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</si>
  <si>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</si>
  <si>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</si>
  <si>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</si>
  <si>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</si>
  <si>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</si>
  <si>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</si>
  <si>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</si>
  <si>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</si>
  <si>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</si>
  <si>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</si>
  <si>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</si>
  <si>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</si>
  <si>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</si>
  <si>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</si>
  <si>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</si>
  <si>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</si>
  <si>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</si>
  <si>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</si>
  <si>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</si>
  <si>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</si>
  <si>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</si>
  <si>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</si>
  <si>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</si>
  <si>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</si>
  <si>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</si>
  <si>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</si>
  <si>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</si>
  <si>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</si>
  <si>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</si>
  <si>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</si>
  <si>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</si>
  <si>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</si>
  <si>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</si>
  <si>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</si>
  <si>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</si>
  <si>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</si>
  <si>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</si>
  <si>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</si>
  <si>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</si>
  <si>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</si>
  <si>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</si>
  <si>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</si>
  <si>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</si>
  <si>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</si>
  <si>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</si>
  <si>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</si>
  <si>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</si>
  <si>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</si>
  <si>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</si>
  <si>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</si>
  <si>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</si>
  <si>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</si>
  <si>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</si>
  <si>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</si>
  <si>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</si>
  <si>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</si>
  <si>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</si>
  <si>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</si>
  <si>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</si>
  <si>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</si>
  <si>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</si>
  <si>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</si>
  <si>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</si>
  <si>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</si>
  <si>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</si>
  <si>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</si>
  <si>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</si>
  <si>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</si>
  <si>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</si>
  <si>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</si>
  <si>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</si>
  <si>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</si>
  <si>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</si>
  <si>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</si>
  <si>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</si>
  <si>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</si>
  <si>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</si>
  <si>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</si>
  <si>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</si>
  <si>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</si>
  <si>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</si>
  <si>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</si>
  <si>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</si>
  <si>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</si>
  <si>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</si>
  <si>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</si>
  <si>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</si>
  <si>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</si>
  <si>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</si>
  <si>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</si>
  <si>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</si>
  <si>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</si>
  <si>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</si>
  <si>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</si>
  <si>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</si>
  <si>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</si>
  <si>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</si>
  <si>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</si>
  <si>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</si>
  <si>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</si>
  <si>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</si>
  <si>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</si>
  <si>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</si>
  <si>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</si>
  <si>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</si>
  <si>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</si>
  <si>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</si>
  <si>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</si>
  <si>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</si>
  <si>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</si>
  <si>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</si>
  <si>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</si>
  <si>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</si>
  <si>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</si>
  <si>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</si>
  <si>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</si>
  <si>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</si>
  <si>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</si>
  <si>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</si>
  <si>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</si>
  <si>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</si>
  <si>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</si>
  <si>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</si>
  <si>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</si>
  <si>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</si>
  <si>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</si>
  <si>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</si>
  <si>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</si>
  <si>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</si>
  <si>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</si>
  <si>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</si>
  <si>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</si>
  <si>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</si>
  <si>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</si>
  <si>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</si>
  <si>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</si>
  <si>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</si>
  <si>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</si>
  <si>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</si>
  <si>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</si>
  <si>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</si>
  <si>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</si>
  <si>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</si>
  <si>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</si>
  <si>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</si>
  <si>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</si>
  <si>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</si>
  <si>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</si>
  <si>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</si>
  <si>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</si>
  <si>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</si>
  <si>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</si>
  <si>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</si>
  <si>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</si>
  <si>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</si>
  <si>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</si>
  <si>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</si>
  <si>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</si>
  <si>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</si>
  <si>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</si>
  <si>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</si>
  <si>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</si>
  <si>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</si>
  <si>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</si>
  <si>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</si>
  <si>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</si>
  <si>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</si>
  <si>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</si>
  <si>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</si>
  <si>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</si>
  <si>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</si>
  <si>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</si>
  <si>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</si>
  <si>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</si>
  <si>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</si>
  <si>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</si>
  <si>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</si>
  <si>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</si>
  <si>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</si>
  <si>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</si>
  <si>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</si>
  <si>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</si>
  <si>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</si>
  <si>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</si>
  <si>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</si>
  <si>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</si>
  <si>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</si>
  <si>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</si>
  <si>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</si>
  <si>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</si>
  <si>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</si>
  <si>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</si>
  <si>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</si>
  <si>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</si>
  <si>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</si>
  <si>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</si>
  <si>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</si>
  <si>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</si>
  <si>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</si>
  <si>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</si>
  <si>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</si>
  <si>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</si>
  <si>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</si>
  <si>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</si>
  <si>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</si>
  <si>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</si>
  <si>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</si>
  <si>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</si>
  <si>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</si>
  <si>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</si>
  <si>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</si>
  <si>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</si>
  <si>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</si>
  <si>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</si>
  <si>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</si>
  <si>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</si>
  <si>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</si>
  <si>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</si>
  <si>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</si>
  <si>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</si>
  <si>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</si>
  <si>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</si>
  <si>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</si>
  <si>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</si>
  <si>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</si>
  <si>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</si>
  <si>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</si>
  <si>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</si>
  <si>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</si>
  <si>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</si>
  <si>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</si>
  <si>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</si>
  <si>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</si>
  <si>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</si>
  <si>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</si>
  <si>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</si>
  <si>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</si>
  <si>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</si>
  <si>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</si>
  <si>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</si>
  <si>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</si>
  <si>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</si>
  <si>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</si>
  <si>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</si>
  <si>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</si>
  <si>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</si>
  <si>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</si>
  <si>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</si>
  <si>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</si>
  <si>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</si>
  <si>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</si>
  <si>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</si>
  <si>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</si>
  <si>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</si>
  <si>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</si>
  <si>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</si>
  <si>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</si>
  <si>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</si>
  <si>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</si>
  <si>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</si>
  <si>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</si>
  <si>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</si>
  <si>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</si>
  <si>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</si>
  <si>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</si>
  <si>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</si>
  <si>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</si>
  <si>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</si>
  <si>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</si>
  <si>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</si>
  <si>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</si>
  <si>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</si>
  <si>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</si>
  <si>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</si>
  <si>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</si>
  <si>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</si>
  <si>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</si>
  <si>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</si>
  <si>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</si>
  <si>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</si>
  <si>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</si>
  <si>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</si>
  <si>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</si>
  <si>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</si>
  <si>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</si>
  <si>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</si>
  <si>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</si>
  <si>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</si>
  <si>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</si>
  <si>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</si>
  <si>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</si>
  <si>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</si>
  <si>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</si>
  <si>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</si>
  <si>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</si>
  <si>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</si>
  <si>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</si>
  <si>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</si>
  <si>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</si>
  <si>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</si>
  <si>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</si>
  <si>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</si>
  <si>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</si>
  <si>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</si>
  <si>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</si>
  <si>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</si>
  <si>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</si>
  <si>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</si>
  <si>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</si>
  <si>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</si>
  <si>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</si>
  <si>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</si>
  <si>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</si>
  <si>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</si>
  <si>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</si>
  <si>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</si>
  <si>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</si>
  <si>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</si>
  <si>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</si>
  <si>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</si>
  <si>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</si>
  <si>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</si>
  <si>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</si>
  <si>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</si>
  <si>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</si>
  <si>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</si>
  <si>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</si>
  <si>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</si>
  <si>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</si>
  <si>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</si>
  <si>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</si>
  <si>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</si>
  <si>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</si>
  <si>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</si>
  <si>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</si>
  <si>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</si>
  <si>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</si>
  <si>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</si>
  <si>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</si>
  <si>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</si>
  <si>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</si>
  <si>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</si>
  <si>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</si>
  <si>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</si>
  <si>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</si>
  <si>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</si>
  <si>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</si>
  <si>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</si>
  <si>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</si>
  <si>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</si>
  <si>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</si>
  <si>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</si>
  <si>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</si>
  <si>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</si>
  <si>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</si>
  <si>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</si>
  <si>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</si>
  <si>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</si>
  <si>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</si>
  <si>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</si>
  <si>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</si>
  <si>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</si>
  <si>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</si>
  <si>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</si>
  <si>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</si>
  <si>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</si>
  <si>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</si>
  <si>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</si>
  <si>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</si>
  <si>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</si>
  <si>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</si>
  <si>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</si>
  <si>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</si>
  <si>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</si>
  <si>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</si>
  <si>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</si>
  <si>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</si>
  <si>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</si>
  <si>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</si>
  <si>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</si>
  <si>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</si>
  <si>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</si>
  <si>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</si>
  <si>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</si>
  <si>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</si>
  <si>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</si>
  <si>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</si>
  <si>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</si>
  <si>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</si>
  <si>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</si>
  <si>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</si>
  <si>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</si>
  <si>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</si>
  <si>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</si>
  <si>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</si>
  <si>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</si>
  <si>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</si>
  <si>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</si>
  <si>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</si>
  <si>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</si>
  <si>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</si>
  <si>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</si>
  <si>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</si>
  <si>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</si>
  <si>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</si>
  <si>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</si>
  <si>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</si>
  <si>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</si>
  <si>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</si>
  <si>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</si>
  <si>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</si>
  <si>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</si>
  <si>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</si>
  <si>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</si>
  <si>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</si>
  <si>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</si>
  <si>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</si>
  <si>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</si>
  <si>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</si>
  <si>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</si>
  <si>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</si>
  <si>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</si>
  <si>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</si>
  <si>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</si>
  <si>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</si>
  <si>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</si>
  <si>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</si>
  <si>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</si>
  <si>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</si>
  <si>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</si>
  <si>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</si>
  <si>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</si>
  <si>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</si>
  <si>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</si>
  <si>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</si>
  <si>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</si>
  <si>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</si>
  <si>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</si>
  <si>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</si>
  <si>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</si>
  <si>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</si>
  <si>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</si>
  <si>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</si>
  <si>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</si>
  <si>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</si>
  <si>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</si>
  <si>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</si>
  <si>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</si>
  <si>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</si>
  <si>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</si>
  <si>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</si>
  <si>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</si>
  <si>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</si>
  <si>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</si>
  <si>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</si>
  <si>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</si>
  <si>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</si>
  <si>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</si>
  <si>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</si>
  <si>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</si>
  <si>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</si>
  <si>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</si>
  <si>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</si>
  <si>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</si>
  <si>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</si>
  <si>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</si>
  <si>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</si>
  <si>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</si>
  <si>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</si>
  <si>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</si>
  <si>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</si>
  <si>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</si>
  <si>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</si>
  <si>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</si>
  <si>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</si>
  <si>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</si>
  <si>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</si>
  <si>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</si>
  <si>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</si>
  <si>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</si>
  <si>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</si>
  <si>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</si>
  <si>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</si>
  <si>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</si>
  <si>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</si>
  <si>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</si>
  <si>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</si>
  <si>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</si>
  <si>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</si>
  <si>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</si>
  <si>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</si>
  <si>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</si>
  <si>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</si>
  <si>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</si>
  <si>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</si>
  <si>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</si>
  <si>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</si>
  <si>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</si>
  <si>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</si>
  <si>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</si>
  <si>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</si>
  <si>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</si>
  <si>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</si>
  <si>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</si>
  <si>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</si>
  <si>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</si>
  <si>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</si>
  <si>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</si>
  <si>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</si>
  <si>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</si>
  <si>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</si>
  <si>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</si>
  <si>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</si>
  <si>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</si>
  <si>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</si>
  <si>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</si>
  <si>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</si>
  <si>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</si>
  <si>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</si>
  <si>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</si>
  <si>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</si>
  <si>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</si>
  <si>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</si>
  <si>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</si>
  <si>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</si>
  <si>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</si>
  <si>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</si>
  <si>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</si>
  <si>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</si>
  <si>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</si>
  <si>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</si>
  <si>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</si>
  <si>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</si>
  <si>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</si>
  <si>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</si>
  <si>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</si>
  <si>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</si>
  <si>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</si>
  <si>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</si>
  <si>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</si>
  <si>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</si>
  <si>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</si>
  <si>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</si>
  <si>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</si>
  <si>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</si>
  <si>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</si>
  <si>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</si>
  <si>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</si>
  <si>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</si>
  <si>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</si>
  <si>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</si>
  <si>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</si>
  <si>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</si>
  <si>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</si>
  <si>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</si>
  <si>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</si>
  <si>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</si>
  <si>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</si>
  <si>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</si>
  <si>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</si>
  <si>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</si>
  <si>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</si>
  <si>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</si>
  <si>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</si>
  <si>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</si>
  <si>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</si>
  <si>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</si>
  <si>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</si>
  <si>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</si>
  <si>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</si>
  <si>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</si>
  <si>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</si>
  <si>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</si>
  <si>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</si>
  <si>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</si>
  <si>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</si>
  <si>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</si>
  <si>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</si>
  <si>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</si>
  <si>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</si>
  <si>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</si>
  <si>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</si>
  <si>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</si>
  <si>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</si>
  <si>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</si>
  <si>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</si>
  <si>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</si>
  <si>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</si>
  <si>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</si>
  <si>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</si>
  <si>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</si>
  <si>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</si>
  <si>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</si>
  <si>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</si>
  <si>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</si>
  <si>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</si>
  <si>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</si>
  <si>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</si>
  <si>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</si>
  <si>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</si>
  <si>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</si>
  <si>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</si>
  <si>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</si>
  <si>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</si>
  <si>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</si>
  <si>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</si>
  <si>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</si>
  <si>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</si>
  <si>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</si>
  <si>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</si>
  <si>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</si>
  <si>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</si>
  <si>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</si>
  <si>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</si>
  <si>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</si>
  <si>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</si>
  <si>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</si>
  <si>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</si>
  <si>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</si>
  <si>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</si>
  <si>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</si>
  <si>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</si>
  <si>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</si>
  <si>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</si>
  <si>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</si>
  <si>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</si>
  <si>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</si>
  <si>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</si>
  <si>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</si>
  <si>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</si>
  <si>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</si>
  <si>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</si>
  <si>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</si>
  <si>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</si>
  <si>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</si>
  <si>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</si>
  <si>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</si>
  <si>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</si>
  <si>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</si>
  <si>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</si>
  <si>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</si>
  <si>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</si>
  <si>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</si>
  <si>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</si>
  <si>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</si>
  <si>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</si>
  <si>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</si>
  <si>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</si>
  <si>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</si>
  <si>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</si>
  <si>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</si>
  <si>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</si>
  <si>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</si>
  <si>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</si>
  <si>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</si>
  <si>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</si>
  <si>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</si>
  <si>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</si>
  <si>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</si>
  <si>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</si>
  <si>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</si>
  <si>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</si>
  <si>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</si>
  <si>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</si>
  <si>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</si>
  <si>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</si>
  <si>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</si>
  <si>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</si>
  <si>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</si>
  <si>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</si>
  <si>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</si>
  <si>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</si>
  <si>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</si>
  <si>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</si>
  <si>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</si>
  <si>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</si>
  <si>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</si>
  <si>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</si>
  <si>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</si>
  <si>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</si>
  <si>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</si>
  <si>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</si>
  <si>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</si>
  <si>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</si>
  <si>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</si>
  <si>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</si>
  <si>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</si>
  <si>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</si>
  <si>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</si>
  <si>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</si>
  <si>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</si>
  <si>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</si>
  <si>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</si>
  <si>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</si>
  <si>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</si>
  <si>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</si>
  <si>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</si>
  <si>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</si>
  <si>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</si>
  <si>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</si>
  <si>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</si>
  <si>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</si>
  <si>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</si>
  <si>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</si>
  <si>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</si>
  <si>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</si>
  <si>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</si>
  <si>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</si>
  <si>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</si>
  <si>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</si>
  <si>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</si>
  <si>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</si>
  <si>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</si>
  <si>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</si>
  <si>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</si>
  <si>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</si>
  <si>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</si>
  <si>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</si>
  <si>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</si>
  <si>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</si>
  <si>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</si>
  <si>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</si>
  <si>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</si>
  <si>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</si>
  <si>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</si>
  <si>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</si>
  <si>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</si>
  <si>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</si>
  <si>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</si>
  <si>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</si>
  <si>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</si>
  <si>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</si>
  <si>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</si>
  <si>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</si>
  <si>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</si>
  <si>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</si>
  <si>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</si>
  <si>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</si>
  <si>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</si>
  <si>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</si>
  <si>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</si>
  <si>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</si>
  <si>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</si>
  <si>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</si>
  <si>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</si>
  <si>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</si>
  <si>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</si>
  <si>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</si>
  <si>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</si>
  <si>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</si>
  <si>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</si>
  <si>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</si>
  <si>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</si>
  <si>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</si>
  <si>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</si>
  <si>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</si>
  <si>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</si>
  <si>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</si>
  <si>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</si>
  <si>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</si>
  <si>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</si>
  <si>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</si>
  <si>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</si>
  <si>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</si>
  <si>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</si>
  <si>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</si>
  <si>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</si>
  <si>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</si>
  <si>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</si>
  <si>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</si>
  <si>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</si>
  <si>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</si>
  <si>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</si>
  <si>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</si>
  <si>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</si>
  <si>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</si>
  <si>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</si>
  <si>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</si>
  <si>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</si>
  <si>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</si>
  <si>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</si>
  <si>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</si>
  <si>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</si>
  <si>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</si>
  <si>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</si>
  <si>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</si>
  <si>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</si>
  <si>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</si>
  <si>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</si>
  <si>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</si>
  <si>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</si>
  <si>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</si>
  <si>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</si>
  <si>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</si>
  <si>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</si>
  <si>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</si>
  <si>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</si>
  <si>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</si>
  <si>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</si>
  <si>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</si>
  <si>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</si>
  <si>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</si>
  <si>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</si>
  <si>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</si>
  <si>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</si>
  <si>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</si>
  <si>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</si>
  <si>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</si>
  <si>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</si>
  <si>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</si>
  <si>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</si>
  <si>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</si>
  <si>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</si>
  <si>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</si>
  <si>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</si>
  <si>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</si>
  <si>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</si>
  <si>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</si>
  <si>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</si>
  <si>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</si>
  <si>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</si>
  <si>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</si>
  <si>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</si>
  <si>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</si>
  <si>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</si>
  <si>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</si>
  <si>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</si>
  <si>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</si>
  <si>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</si>
  <si>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</si>
  <si>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</si>
  <si>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</si>
  <si>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</si>
  <si>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</si>
  <si>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</si>
  <si>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</si>
  <si>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</si>
  <si>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</si>
  <si>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</si>
  <si>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</si>
  <si>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</si>
  <si>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</si>
  <si>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</si>
  <si>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</si>
  <si>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</si>
  <si>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</si>
  <si>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</si>
  <si>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</si>
  <si>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</si>
  <si>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</si>
  <si>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</si>
  <si>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</si>
  <si>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</si>
  <si>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</si>
  <si>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</si>
  <si>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</si>
  <si>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</si>
  <si>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</si>
  <si>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</si>
  <si>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</si>
  <si>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</si>
  <si>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</si>
  <si>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</si>
  <si>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</si>
  <si>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</si>
  <si>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</si>
  <si>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</si>
  <si>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</si>
  <si>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</si>
  <si>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</si>
  <si>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</si>
  <si>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</si>
  <si>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</si>
  <si>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</si>
  <si>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</si>
  <si>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</si>
  <si>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</si>
  <si>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</si>
  <si>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</si>
  <si>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</si>
  <si>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</si>
  <si>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</si>
  <si>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</si>
  <si>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</si>
  <si>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</si>
  <si>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</si>
  <si>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</si>
  <si>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</si>
  <si>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</si>
  <si>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</si>
  <si>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</si>
  <si>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</si>
  <si>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</si>
  <si>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</si>
  <si>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</si>
  <si>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</si>
  <si>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</si>
  <si>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</si>
  <si>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</si>
  <si>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</si>
  <si>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</si>
  <si>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</si>
  <si>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</si>
  <si>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</si>
  <si>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</si>
  <si>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</si>
  <si>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</si>
  <si>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</si>
  <si>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</si>
  <si>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</si>
  <si>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</si>
  <si>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</si>
  <si>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</si>
  <si>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</si>
  <si>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</si>
  <si>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</si>
  <si>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</si>
  <si>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</si>
  <si>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</si>
  <si>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</si>
  <si>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</si>
  <si>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</si>
  <si>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</si>
  <si>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</si>
  <si>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</si>
  <si>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</si>
  <si>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</si>
  <si>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</si>
  <si>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</si>
  <si>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</si>
  <si>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</si>
  <si>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</si>
  <si>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</si>
  <si>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</si>
  <si>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</si>
  <si>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</si>
  <si>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</si>
  <si>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</si>
  <si>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</si>
  <si>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</si>
  <si>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</si>
  <si>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</si>
  <si>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</si>
  <si>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</si>
  <si>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</si>
  <si>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</si>
  <si>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</si>
  <si>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</si>
  <si>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</si>
  <si>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</si>
  <si>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</si>
  <si>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</si>
  <si>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</si>
  <si>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</si>
  <si>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</si>
  <si>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</si>
  <si>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</si>
  <si>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</si>
  <si>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</si>
  <si>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</si>
  <si>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</si>
  <si>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</si>
  <si>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</si>
  <si>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</si>
  <si>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</si>
  <si>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</si>
  <si>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</si>
  <si>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</si>
  <si>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</si>
  <si>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</si>
  <si>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</si>
  <si>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</si>
  <si>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</si>
  <si>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</si>
  <si>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</si>
  <si>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</si>
  <si>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</si>
  <si>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</si>
  <si>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</si>
  <si>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</si>
  <si>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</si>
  <si>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</si>
  <si>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</si>
  <si>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</si>
  <si>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</si>
  <si>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</si>
  <si>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</si>
  <si>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</si>
  <si>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</si>
  <si>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</si>
  <si>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</si>
  <si>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</si>
  <si>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</si>
  <si>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</si>
  <si>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</si>
  <si>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</si>
  <si>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</si>
  <si>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</si>
  <si>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</si>
  <si>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</si>
  <si>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</si>
  <si>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</si>
  <si>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</si>
  <si>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</si>
  <si>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</si>
  <si>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</si>
  <si>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</si>
  <si>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</si>
  <si>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</si>
  <si>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</si>
  <si>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</si>
  <si>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</si>
  <si>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</si>
  <si>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</si>
  <si>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</si>
  <si>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</si>
  <si>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</si>
  <si>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</si>
  <si>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</si>
  <si>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</si>
  <si>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</si>
  <si>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</si>
  <si>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</si>
  <si>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</si>
  <si>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</si>
  <si>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</si>
  <si>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</si>
  <si>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</si>
  <si>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</si>
  <si>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</si>
  <si>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</si>
  <si>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</si>
  <si>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</si>
  <si>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</si>
  <si>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</si>
  <si>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</si>
  <si>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</si>
  <si>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</si>
  <si>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</si>
  <si>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</si>
  <si>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</si>
  <si>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</si>
  <si>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</si>
  <si>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</si>
  <si>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</si>
  <si>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</si>
  <si>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</si>
  <si>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</si>
  <si>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</si>
  <si>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</si>
  <si>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</si>
  <si>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</si>
  <si>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</si>
  <si>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</si>
  <si>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</si>
  <si>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</si>
  <si>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</si>
  <si>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</si>
  <si>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</si>
  <si>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</si>
  <si>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</si>
  <si>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</si>
  <si>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</si>
  <si>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</si>
  <si>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</si>
  <si>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</si>
  <si>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</si>
  <si>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</si>
  <si>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</si>
  <si>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</si>
  <si>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</si>
  <si>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</si>
  <si>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</si>
  <si>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</si>
  <si>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</si>
  <si>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</si>
  <si>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</si>
  <si>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</si>
  <si>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</si>
  <si>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</si>
  <si>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</si>
  <si>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</si>
  <si>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</si>
  <si>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</si>
  <si>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</si>
  <si>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</si>
  <si>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</si>
  <si>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</si>
  <si>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</si>
  <si>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</si>
  <si>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</si>
  <si>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</si>
  <si>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</si>
  <si>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</si>
  <si>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</si>
  <si>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</si>
  <si>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</si>
  <si>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</si>
  <si>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</si>
  <si>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</si>
  <si>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</si>
  <si>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</si>
  <si>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</si>
  <si>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</si>
  <si>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</si>
  <si>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</si>
  <si>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</si>
  <si>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</si>
  <si>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</si>
  <si>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</si>
  <si>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</si>
  <si>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</si>
  <si>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</si>
  <si>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</si>
  <si>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</si>
  <si>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</si>
  <si>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</si>
  <si>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</si>
  <si>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</si>
  <si>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</si>
  <si>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</si>
  <si>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</si>
  <si>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</si>
  <si>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</si>
  <si>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</si>
  <si>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</si>
  <si>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</si>
  <si>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</si>
  <si>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</si>
  <si>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</si>
  <si>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</si>
  <si>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</si>
  <si>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</si>
  <si>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</si>
  <si>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</si>
  <si>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</si>
  <si>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</si>
  <si>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</si>
  <si>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</si>
  <si>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</si>
  <si>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</si>
  <si>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</si>
  <si>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</si>
  <si>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</si>
  <si>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</si>
  <si>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</si>
  <si>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</si>
  <si>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</si>
  <si>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</si>
  <si>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</si>
  <si>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</si>
  <si>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</si>
  <si>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</si>
  <si>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</si>
  <si>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</si>
  <si>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</si>
  <si>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</si>
  <si>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</si>
  <si>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</si>
  <si>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</si>
  <si>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</si>
  <si>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</si>
  <si>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</si>
  <si>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</si>
  <si>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</si>
  <si>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</si>
  <si>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</si>
  <si>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</si>
  <si>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</si>
  <si>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</si>
  <si>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</si>
  <si>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</si>
  <si>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</si>
  <si>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</si>
  <si>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</si>
  <si>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</si>
  <si>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</si>
  <si>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</si>
  <si>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</si>
  <si>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</si>
  <si>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</si>
  <si>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</si>
  <si>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</si>
  <si>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</si>
  <si>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</si>
  <si>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</si>
  <si>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</si>
  <si>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</si>
  <si>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</si>
  <si>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</si>
  <si>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</si>
  <si>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</si>
  <si>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</si>
  <si>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</si>
  <si>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</si>
  <si>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</si>
  <si>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</si>
  <si>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</si>
  <si>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</si>
  <si>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</si>
  <si>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</si>
  <si>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</si>
  <si>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</si>
  <si>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</si>
  <si>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</si>
  <si>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</si>
  <si>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</si>
  <si>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</si>
  <si>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</si>
  <si>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</si>
  <si>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</si>
  <si>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</si>
  <si>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</si>
  <si>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</si>
  <si>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</si>
  <si>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</si>
  <si>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</si>
  <si>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</si>
  <si>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</si>
  <si>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</si>
  <si>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</si>
  <si>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</si>
  <si>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</si>
  <si>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</si>
  <si>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</si>
  <si>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</si>
  <si>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</si>
  <si>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</si>
  <si>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</si>
  <si>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</si>
  <si>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</si>
  <si>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</si>
  <si>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</si>
  <si>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</si>
  <si>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</si>
  <si>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</si>
  <si>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</si>
  <si>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</si>
  <si>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</si>
  <si>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</si>
  <si>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</si>
  <si>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</si>
  <si>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</si>
  <si>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</si>
  <si>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</si>
  <si>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</si>
  <si>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</si>
  <si>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</si>
  <si>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</si>
  <si>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</si>
  <si>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</si>
  <si>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</si>
  <si>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</si>
  <si>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</si>
  <si>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</si>
  <si>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</si>
  <si>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</si>
  <si>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</si>
  <si>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</si>
  <si>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</si>
  <si>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</si>
  <si>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</si>
  <si>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</si>
  <si>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</si>
  <si>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</si>
  <si>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</si>
  <si>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</si>
  <si>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</si>
  <si>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</si>
  <si>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</si>
  <si>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</si>
  <si>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</si>
  <si>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</si>
  <si>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</si>
  <si>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</si>
  <si>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</si>
  <si>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</si>
  <si>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</si>
  <si>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</si>
  <si>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</si>
  <si>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</si>
  <si>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</si>
  <si>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</si>
  <si>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</si>
  <si>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</si>
  <si>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</si>
  <si>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</si>
  <si>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</si>
  <si>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</si>
  <si>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</si>
  <si>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</si>
  <si>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</si>
  <si>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</si>
  <si>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</si>
  <si>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</si>
  <si>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</si>
  <si>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</si>
  <si>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</si>
  <si>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</si>
  <si>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</si>
  <si>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</si>
  <si>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</si>
  <si>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</si>
  <si>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</si>
  <si>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</si>
  <si>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</si>
  <si>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</si>
  <si>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</si>
  <si>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</si>
  <si>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</si>
  <si>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</si>
  <si>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</si>
  <si>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</si>
  <si>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</si>
  <si>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</si>
  <si>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</si>
  <si>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</si>
  <si>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</si>
  <si>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</si>
  <si>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</si>
  <si>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</si>
  <si>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</si>
  <si>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</si>
  <si>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</si>
  <si>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</si>
  <si>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</si>
  <si>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</si>
  <si>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</si>
  <si>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</si>
  <si>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</si>
  <si>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</si>
  <si>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</si>
  <si>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</si>
  <si>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</si>
  <si>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</si>
  <si>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</si>
  <si>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</si>
  <si>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</si>
  <si>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</si>
  <si>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</si>
  <si>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</si>
  <si>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</si>
  <si>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</si>
  <si>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</si>
  <si>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</si>
  <si>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</si>
  <si>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</si>
  <si>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</si>
  <si>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</si>
  <si>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</si>
  <si>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</si>
  <si>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</si>
  <si>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</si>
  <si>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</si>
  <si>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</si>
  <si>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</si>
  <si>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</si>
  <si>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</si>
  <si>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</si>
  <si>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</si>
  <si>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</si>
  <si>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</si>
  <si>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</si>
  <si>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</si>
  <si>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</si>
  <si>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</si>
  <si>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</si>
  <si>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</si>
  <si>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</si>
  <si>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</si>
  <si>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</si>
  <si>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</si>
  <si>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</si>
  <si>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</si>
  <si>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</si>
  <si>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</si>
  <si>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</si>
  <si>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</si>
  <si>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</si>
  <si>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</si>
  <si>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</si>
  <si>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</si>
  <si>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</si>
  <si>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</si>
  <si>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</si>
  <si>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</si>
  <si>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</si>
  <si>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</si>
  <si>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</si>
  <si>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</si>
  <si>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</si>
  <si>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</si>
  <si>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</si>
  <si>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</si>
  <si>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</si>
  <si>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</si>
  <si>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</si>
  <si>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</si>
  <si>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</si>
  <si>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</si>
  <si>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</si>
  <si>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</si>
  <si>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</si>
  <si>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</si>
  <si>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</si>
  <si>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</si>
  <si>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</si>
  <si>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</si>
  <si>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</si>
  <si>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</si>
  <si>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</si>
  <si>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</si>
  <si>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</si>
  <si>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</si>
  <si>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</si>
  <si>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</si>
  <si>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</si>
  <si>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</si>
  <si>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</si>
  <si>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</si>
  <si>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</si>
  <si>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</si>
  <si>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</si>
  <si>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</si>
  <si>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</si>
  <si>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</si>
  <si>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</si>
  <si>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</si>
  <si>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</si>
  <si>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</si>
  <si>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</si>
  <si>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</si>
  <si>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</si>
  <si>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</si>
  <si>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</si>
  <si>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</si>
  <si>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</si>
  <si>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</si>
  <si>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</si>
  <si>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</si>
  <si>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</si>
  <si>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</si>
  <si>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</si>
  <si>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</si>
  <si>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</si>
  <si>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</si>
  <si>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</si>
  <si>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</si>
  <si>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</si>
  <si>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</si>
  <si>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</si>
  <si>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</si>
  <si>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</si>
  <si>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</si>
  <si>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</si>
  <si>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</si>
  <si>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</si>
  <si>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</si>
  <si>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</si>
  <si>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</si>
  <si>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</si>
  <si>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</si>
  <si>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</si>
  <si>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</si>
  <si>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</si>
  <si>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</si>
  <si>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</si>
  <si>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</si>
  <si>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</si>
  <si>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</si>
  <si>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</si>
  <si>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</si>
  <si>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</si>
  <si>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</si>
  <si>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</si>
  <si>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</si>
  <si>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</si>
  <si>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</si>
  <si>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</si>
  <si>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</si>
  <si>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</si>
  <si>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</si>
  <si>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</si>
  <si>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</si>
  <si>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</si>
  <si>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</si>
  <si>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</si>
  <si>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</si>
  <si>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</si>
  <si>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</si>
  <si>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</si>
  <si>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</si>
  <si>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</si>
  <si>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</si>
  <si>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</si>
  <si>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</si>
  <si>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</si>
  <si>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</si>
  <si>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</si>
  <si>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</si>
  <si>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</si>
  <si>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</si>
  <si>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</si>
  <si>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</si>
  <si>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</si>
  <si>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</si>
  <si>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</si>
  <si>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</si>
  <si>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</si>
  <si>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</si>
  <si>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</si>
  <si>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</si>
  <si>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</si>
  <si>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</si>
  <si>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</si>
  <si>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</si>
  <si>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</si>
  <si>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</si>
  <si>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</si>
  <si>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</si>
  <si>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</si>
  <si>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</si>
  <si>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</si>
  <si>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</si>
  <si>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</si>
  <si>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</si>
  <si>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</si>
  <si>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</si>
  <si>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</si>
  <si>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</si>
  <si>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</si>
  <si>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</si>
  <si>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</si>
  <si>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</si>
  <si>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</si>
  <si>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</si>
  <si>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</si>
  <si>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</si>
  <si>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</si>
  <si>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</si>
  <si>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</si>
  <si>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</si>
  <si>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</si>
  <si>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</si>
  <si>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</si>
  <si>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</si>
  <si>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</si>
  <si>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</si>
  <si>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</si>
  <si>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</si>
  <si>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</si>
  <si>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</si>
  <si>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</si>
  <si>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</si>
  <si>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</si>
  <si>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</si>
  <si>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</si>
  <si>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</si>
  <si>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</si>
  <si>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</si>
  <si>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</si>
  <si>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</si>
  <si>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</si>
  <si>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</si>
  <si>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</si>
  <si>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</si>
  <si>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</si>
  <si>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</si>
  <si>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</si>
  <si>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</si>
  <si>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</si>
  <si>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</si>
  <si>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</si>
  <si>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</si>
  <si>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</si>
  <si>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</si>
  <si>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</si>
  <si>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</si>
  <si>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</si>
  <si>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</si>
  <si>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</si>
  <si>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</si>
  <si>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</si>
  <si>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</si>
  <si>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</si>
  <si>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</si>
  <si>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</si>
  <si>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</si>
  <si>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</si>
  <si>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</si>
  <si>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</si>
  <si>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</si>
  <si>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</si>
  <si>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</si>
  <si>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</si>
  <si>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</si>
  <si>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</si>
  <si>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</si>
  <si>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</si>
  <si>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</si>
  <si>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</si>
  <si>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</si>
  <si>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</si>
  <si>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</si>
  <si>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</si>
  <si>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</si>
  <si>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</si>
  <si>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</si>
  <si>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</si>
  <si>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</si>
  <si>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</si>
  <si>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</si>
  <si>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</si>
  <si>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</si>
  <si>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</si>
  <si>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</si>
  <si>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</si>
  <si>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</si>
  <si>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</si>
  <si>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</si>
  <si>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</si>
  <si>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</si>
  <si>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</si>
  <si>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</si>
  <si>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</si>
  <si>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</si>
  <si>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</si>
  <si>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</si>
  <si>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</si>
  <si>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</si>
  <si>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</si>
  <si>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</si>
  <si>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</si>
  <si>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</si>
  <si>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</si>
  <si>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</si>
  <si>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</si>
  <si>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</si>
  <si>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</si>
  <si>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</si>
  <si>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</si>
  <si>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</si>
  <si>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</si>
  <si>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</si>
  <si>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</si>
  <si>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</si>
  <si>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</si>
  <si>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</si>
  <si>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</si>
  <si>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</si>
  <si>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</si>
  <si>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</si>
  <si>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</si>
  <si>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</si>
  <si>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</si>
  <si>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</si>
  <si>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</si>
  <si>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</si>
  <si>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</si>
  <si>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</si>
  <si>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</si>
  <si>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</si>
  <si>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</si>
  <si>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</si>
  <si>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</si>
  <si>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</si>
  <si>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</si>
  <si>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</si>
  <si>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</si>
  <si>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</si>
  <si>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</si>
  <si>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</si>
  <si>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</si>
  <si>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</si>
  <si>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</si>
  <si>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</si>
  <si>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</si>
  <si>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</si>
  <si>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</si>
  <si>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</si>
  <si>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</si>
  <si>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</si>
  <si>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</si>
  <si>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</si>
  <si>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</si>
  <si>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</si>
  <si>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</si>
  <si>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</si>
  <si>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</si>
  <si>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</si>
  <si>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</si>
  <si>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</si>
  <si>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</si>
  <si>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</si>
  <si>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</si>
  <si>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</si>
  <si>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</si>
  <si>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</si>
  <si>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</si>
  <si>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</si>
  <si>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</si>
  <si>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</si>
  <si>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</si>
  <si>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</si>
  <si>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</si>
  <si>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</si>
  <si>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</si>
  <si>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</si>
  <si>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</si>
  <si>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</si>
  <si>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</si>
  <si>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</si>
  <si>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</si>
  <si>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</si>
  <si>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</si>
  <si>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</si>
  <si>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</si>
  <si>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</si>
  <si>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</si>
  <si>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</si>
  <si>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</si>
  <si>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</si>
  <si>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</si>
  <si>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</si>
  <si>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</si>
  <si>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</si>
  <si>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</si>
  <si>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</si>
  <si>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</si>
  <si>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</si>
  <si>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</si>
  <si>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</si>
  <si>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</si>
  <si>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</si>
  <si>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</si>
  <si>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</si>
  <si>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</si>
  <si>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</si>
  <si>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</si>
  <si>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</si>
  <si>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</si>
  <si>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</si>
  <si>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</si>
  <si>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</si>
  <si>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</si>
  <si>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</si>
  <si>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</si>
  <si>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</si>
  <si>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</si>
  <si>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</si>
  <si>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</si>
  <si>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</si>
  <si>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</si>
  <si>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</si>
  <si>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</si>
  <si>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</si>
  <si>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</si>
  <si>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</si>
  <si>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</si>
  <si>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</si>
  <si>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</si>
  <si>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</si>
  <si>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</si>
  <si>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</si>
  <si>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</si>
  <si>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</si>
  <si>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</si>
  <si>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</si>
  <si>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</si>
  <si>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</si>
  <si>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</si>
  <si>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</si>
  <si>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</si>
  <si>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</si>
  <si>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</si>
  <si>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</si>
  <si>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</si>
  <si>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</si>
  <si>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</si>
  <si>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</si>
  <si>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</si>
  <si>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</si>
  <si>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</si>
  <si>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</si>
  <si>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</si>
  <si>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</si>
  <si>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</si>
  <si>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</si>
  <si>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</si>
  <si>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</si>
  <si>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</si>
  <si>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</si>
  <si>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</si>
  <si>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</si>
  <si>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</si>
  <si>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</si>
  <si>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</si>
  <si>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</si>
  <si>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</si>
  <si>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</si>
  <si>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</si>
  <si>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</si>
  <si>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</si>
  <si>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</si>
  <si>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</si>
  <si>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</si>
  <si>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</si>
  <si>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</si>
  <si>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</si>
  <si>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</si>
  <si>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</si>
  <si>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</si>
  <si>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</si>
  <si>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</si>
  <si>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</si>
  <si>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</si>
  <si>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</si>
  <si>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</si>
  <si>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</si>
  <si>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</si>
  <si>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</si>
  <si>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</si>
  <si>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</si>
  <si>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</si>
  <si>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</si>
  <si>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</si>
  <si>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</si>
  <si>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</si>
  <si>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</si>
  <si>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</si>
  <si>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</si>
  <si>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</si>
  <si>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</si>
  <si>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</si>
  <si>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</si>
  <si>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</si>
  <si>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</si>
  <si>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</si>
  <si>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</si>
  <si>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</si>
  <si>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</si>
  <si>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</si>
  <si>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</si>
  <si>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</si>
  <si>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</si>
  <si>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</si>
  <si>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</si>
  <si>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</si>
  <si>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</si>
  <si>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</si>
  <si>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</si>
  <si>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</si>
  <si>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</si>
  <si>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</si>
  <si>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</si>
  <si>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</si>
  <si>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</si>
  <si>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</si>
  <si>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</si>
  <si>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</si>
  <si>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</si>
  <si>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</si>
  <si>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</si>
  <si>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</si>
  <si>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</si>
  <si>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</si>
  <si>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</si>
  <si>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</si>
  <si>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</si>
  <si>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</si>
  <si>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</si>
  <si>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</si>
  <si>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</si>
  <si>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</si>
  <si>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</si>
  <si>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</si>
  <si>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</si>
  <si>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</si>
  <si>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</si>
  <si>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</si>
  <si>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</si>
  <si>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</si>
  <si>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</si>
  <si>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</si>
  <si>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</si>
  <si>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</si>
  <si>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</si>
  <si>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</si>
  <si>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</si>
  <si>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</si>
  <si>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</si>
  <si>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</si>
  <si>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</si>
  <si>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</si>
  <si>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</si>
  <si>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</si>
  <si>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</si>
  <si>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</si>
  <si>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</si>
  <si>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</si>
  <si>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</si>
  <si>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</si>
  <si>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</si>
  <si>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</si>
  <si>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</si>
  <si>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</si>
  <si>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</si>
  <si>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</si>
  <si>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</si>
  <si>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</si>
  <si>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</si>
  <si>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</si>
  <si>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</si>
  <si>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</si>
  <si>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</si>
  <si>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</si>
  <si>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</si>
  <si>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</si>
  <si>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</si>
  <si>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</si>
  <si>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</si>
  <si>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</si>
  <si>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</si>
  <si>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</si>
  <si>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</si>
  <si>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</si>
  <si>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</si>
  <si>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</si>
  <si>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</si>
  <si>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</si>
  <si>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</si>
  <si>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</si>
  <si>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</si>
  <si>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</si>
  <si>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</si>
  <si>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</si>
  <si>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</si>
  <si>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</si>
  <si>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</si>
  <si>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</si>
  <si>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</si>
  <si>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</si>
  <si>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</si>
  <si>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</si>
  <si>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</si>
  <si>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</si>
  <si>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</si>
  <si>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</si>
  <si>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</si>
  <si>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</si>
  <si>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</si>
  <si>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</si>
  <si>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</si>
  <si>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</si>
  <si>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</si>
  <si>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</si>
  <si>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</si>
  <si>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</si>
  <si>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</si>
  <si>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</si>
  <si>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</si>
  <si>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</si>
  <si>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</si>
  <si>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</si>
  <si>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</si>
  <si>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</si>
  <si>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</si>
  <si>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</si>
  <si>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</si>
  <si>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</si>
  <si>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</si>
  <si>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</si>
  <si>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</si>
  <si>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</si>
  <si>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</si>
  <si>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</si>
  <si>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</si>
  <si>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</si>
  <si>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</si>
  <si>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</si>
  <si>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</si>
  <si>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</si>
  <si>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</si>
  <si>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</si>
  <si>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</si>
  <si>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</si>
  <si>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</si>
  <si>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</si>
  <si>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</si>
  <si>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</si>
  <si>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</si>
  <si>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</si>
  <si>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</si>
  <si>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</si>
  <si>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</si>
  <si>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</si>
  <si>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</si>
  <si>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</si>
  <si>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</si>
  <si>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</si>
  <si>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</si>
  <si>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</si>
  <si>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</si>
  <si>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</si>
  <si>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</si>
  <si>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</si>
  <si>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</si>
  <si>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</si>
  <si>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</si>
  <si>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</si>
  <si>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</si>
  <si>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</si>
  <si>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</si>
  <si>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</si>
  <si>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</si>
  <si>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</si>
  <si>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</si>
  <si>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</si>
  <si>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</si>
  <si>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</si>
  <si>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</si>
  <si>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</si>
  <si>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</si>
  <si>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</si>
  <si>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</si>
  <si>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</si>
  <si>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</si>
  <si>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</si>
  <si>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</si>
  <si>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</si>
  <si>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</si>
  <si>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</si>
  <si>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</si>
  <si>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</si>
  <si>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</si>
  <si>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</si>
  <si>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</si>
  <si>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</si>
  <si>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</si>
  <si>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</si>
  <si>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</si>
  <si>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</si>
  <si>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</si>
  <si>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</si>
  <si>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</si>
  <si>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</si>
  <si>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</si>
  <si>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</si>
  <si>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</si>
  <si>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</si>
  <si>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</si>
  <si>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</si>
  <si>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</si>
  <si>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</si>
  <si>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</si>
  <si>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</si>
  <si>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</si>
  <si>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</si>
  <si>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</si>
  <si>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</si>
  <si>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</si>
  <si>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</si>
  <si>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</si>
  <si>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</si>
  <si>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</si>
  <si>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</si>
  <si>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</si>
  <si>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</si>
  <si>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</si>
  <si>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</si>
  <si>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</si>
  <si>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</si>
  <si>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</si>
  <si>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</si>
  <si>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</si>
  <si>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</si>
  <si>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</si>
  <si>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</si>
  <si>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</si>
  <si>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</si>
  <si>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</si>
  <si>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</si>
  <si>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</si>
  <si>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</si>
  <si>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</si>
  <si>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</si>
  <si>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</si>
  <si>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</si>
  <si>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</si>
  <si>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</si>
  <si>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</si>
  <si>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</si>
  <si>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</si>
  <si>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</si>
  <si>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</si>
  <si>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</si>
  <si>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</si>
  <si>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</si>
  <si>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</si>
  <si>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</si>
  <si>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</si>
  <si>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</si>
  <si>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</si>
  <si>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</si>
  <si>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</si>
  <si>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</si>
  <si>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</si>
  <si>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</si>
  <si>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</si>
  <si>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</si>
  <si>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</si>
  <si>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</si>
  <si>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</si>
  <si>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</si>
  <si>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</si>
  <si>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</si>
  <si>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</si>
  <si>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</si>
  <si>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</si>
  <si>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</si>
  <si>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</si>
  <si>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</si>
  <si>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</si>
  <si>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</si>
  <si>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</si>
  <si>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</si>
  <si>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</si>
  <si>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</si>
  <si>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</si>
  <si>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</si>
  <si>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</si>
  <si>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</si>
  <si>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</si>
  <si>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</si>
  <si>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</si>
  <si>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</si>
  <si>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</si>
  <si>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</si>
  <si>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</si>
  <si>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</si>
  <si>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</si>
  <si>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</si>
  <si>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</si>
  <si>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</si>
  <si>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</si>
  <si>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</si>
  <si>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</si>
  <si>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</si>
  <si>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</si>
  <si>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</si>
  <si>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</si>
  <si>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</si>
  <si>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</si>
  <si>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</si>
  <si>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</si>
  <si>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</si>
  <si>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</si>
  <si>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</si>
  <si>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</si>
  <si>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</si>
  <si>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</si>
  <si>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</si>
  <si>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</si>
  <si>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</si>
  <si>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</si>
  <si>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</si>
  <si>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</si>
  <si>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</si>
  <si>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</si>
  <si>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</si>
  <si>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</si>
  <si>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</si>
  <si>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</si>
  <si>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</si>
  <si>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</si>
  <si>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</si>
  <si>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</si>
  <si>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</si>
  <si>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</si>
  <si>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</si>
  <si>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</si>
  <si>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</si>
  <si>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</si>
  <si>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</si>
  <si>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</si>
  <si>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</si>
  <si>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</si>
  <si>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</si>
  <si>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</si>
  <si>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</si>
  <si>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</si>
  <si>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</si>
  <si>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</si>
  <si>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</si>
  <si>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</si>
  <si>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</si>
  <si>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</si>
  <si>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</si>
  <si>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</si>
  <si>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</si>
  <si>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</si>
  <si>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</si>
  <si>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</si>
  <si>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</si>
  <si>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</si>
  <si>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</si>
  <si>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</si>
  <si>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</si>
  <si>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</si>
  <si>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</si>
  <si>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</si>
  <si>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</si>
  <si>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</si>
  <si>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</si>
  <si>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</si>
  <si>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</si>
  <si>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</si>
  <si>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</si>
  <si>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</si>
  <si>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</si>
  <si>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</si>
  <si>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</si>
  <si>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</si>
  <si>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</si>
  <si>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</si>
  <si>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</si>
  <si>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</si>
  <si>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</si>
  <si>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</si>
  <si>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</si>
  <si>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</si>
  <si>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</si>
  <si>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</si>
  <si>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</si>
  <si>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</si>
  <si>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</si>
  <si>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</si>
  <si>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</si>
  <si>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</si>
  <si>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</si>
  <si>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</si>
  <si>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</si>
  <si>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</si>
  <si>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</si>
  <si>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</si>
  <si>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</si>
  <si>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</si>
  <si>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</si>
  <si>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</si>
  <si>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</si>
  <si>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</si>
  <si>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</si>
  <si>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</si>
  <si>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</si>
  <si>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</si>
  <si>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</si>
  <si>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</si>
  <si>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</si>
  <si>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</si>
  <si>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</si>
  <si>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</si>
  <si>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</si>
  <si>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</si>
  <si>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</si>
  <si>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</si>
  <si>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</si>
  <si>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</si>
  <si>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</si>
  <si>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</si>
  <si>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</si>
  <si>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</si>
  <si>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</si>
  <si>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</si>
  <si>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</si>
  <si>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</si>
  <si>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</si>
  <si>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</si>
  <si>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</si>
  <si>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</si>
  <si>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</si>
  <si>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</si>
  <si>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</si>
  <si>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</si>
  <si>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</si>
  <si>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</si>
  <si>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</si>
  <si>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</si>
  <si>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</si>
  <si>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</si>
  <si>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</si>
  <si>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</si>
  <si>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</si>
  <si>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</si>
  <si>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</si>
  <si>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</si>
  <si>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</si>
  <si>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</si>
  <si>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</si>
  <si>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</si>
  <si>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</si>
  <si>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</si>
  <si>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</si>
  <si>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</si>
  <si>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</si>
  <si>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</si>
  <si>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</si>
  <si>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</si>
  <si>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</si>
  <si>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</si>
  <si>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</si>
  <si>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</si>
  <si>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</si>
  <si>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</si>
  <si>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</si>
  <si>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</si>
  <si>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</si>
  <si>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</si>
  <si>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</si>
  <si>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</si>
  <si>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</si>
  <si>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</si>
  <si>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</si>
  <si>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</si>
  <si>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</si>
  <si>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</si>
  <si>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</si>
  <si>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</si>
  <si>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</si>
  <si>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</si>
  <si>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</si>
  <si>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</si>
  <si>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</si>
  <si>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</si>
  <si>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</si>
  <si>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</si>
  <si>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</si>
  <si>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</si>
  <si>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</si>
  <si>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</si>
  <si>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</si>
  <si>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</si>
  <si>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</si>
  <si>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</si>
  <si>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</si>
  <si>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</si>
  <si>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</si>
  <si>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</si>
  <si>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</si>
  <si>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</si>
  <si>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</si>
  <si>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</si>
  <si>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</si>
  <si>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</si>
  <si>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</si>
  <si>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</si>
  <si>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</si>
  <si>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</si>
  <si>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</si>
  <si>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</si>
  <si>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</si>
  <si>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</si>
  <si>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</si>
  <si>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</si>
  <si>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</si>
  <si>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</si>
  <si>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</si>
  <si>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</si>
  <si>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</si>
  <si>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</si>
  <si>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</si>
  <si>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</si>
  <si>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</si>
  <si>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</si>
  <si>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</si>
  <si>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</si>
  <si>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</si>
  <si>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</si>
  <si>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</si>
  <si>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</si>
  <si>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</si>
  <si>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</si>
  <si>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</si>
  <si>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</si>
  <si>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</si>
  <si>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</si>
  <si>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</si>
  <si>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</si>
  <si>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</si>
  <si>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</si>
  <si>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</si>
  <si>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</si>
  <si>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</si>
  <si>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</si>
  <si>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</si>
  <si>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</si>
  <si>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</si>
  <si>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</si>
  <si>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</si>
  <si>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</si>
  <si>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</si>
  <si>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</si>
  <si>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</si>
  <si>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</si>
  <si>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</si>
  <si>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</si>
  <si>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</si>
  <si>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</si>
  <si>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</si>
  <si>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</si>
  <si>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</si>
  <si>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</si>
  <si>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</si>
  <si>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</si>
  <si>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</si>
  <si>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</si>
  <si>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</si>
  <si>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</si>
  <si>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</si>
  <si>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</si>
  <si>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</si>
  <si>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</si>
  <si>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</si>
  <si>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</si>
  <si>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</si>
  <si>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</si>
  <si>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</si>
  <si>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</si>
  <si>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</si>
  <si>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</si>
  <si>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</si>
  <si>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</si>
  <si>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</si>
  <si>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</si>
  <si>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</si>
  <si>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</si>
  <si>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</si>
  <si>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</si>
  <si>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</si>
  <si>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</si>
  <si>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</si>
  <si>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</si>
  <si>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</si>
  <si>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</si>
  <si>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</si>
  <si>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</si>
  <si>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</si>
  <si>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</si>
  <si>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</si>
  <si>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</si>
  <si>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</si>
  <si>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</si>
  <si>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</si>
  <si>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</si>
  <si>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</si>
  <si>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</si>
  <si>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</si>
  <si>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</si>
  <si>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</si>
  <si>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</si>
  <si>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</si>
  <si>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</si>
  <si>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</si>
  <si>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</si>
  <si>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</si>
  <si>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</si>
  <si>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</si>
  <si>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</si>
  <si>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</si>
  <si>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</si>
  <si>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</si>
  <si>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</si>
  <si>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</si>
  <si>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</si>
  <si>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</si>
  <si>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</si>
  <si>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</si>
  <si>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</si>
  <si>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</si>
  <si>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</si>
  <si>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</si>
  <si>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</si>
  <si>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</si>
  <si>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</si>
  <si>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</si>
  <si>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</si>
  <si>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</si>
  <si>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</si>
  <si>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</si>
  <si>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</si>
  <si>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</si>
  <si>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</si>
  <si>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</si>
  <si>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</si>
  <si>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</si>
  <si>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</si>
  <si>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</si>
  <si>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</si>
  <si>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</si>
  <si>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</si>
  <si>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</si>
  <si>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</si>
  <si>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</si>
  <si>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</si>
  <si>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</si>
  <si>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</si>
  <si>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</si>
  <si>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</si>
  <si>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</si>
  <si>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</si>
  <si>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</si>
  <si>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</si>
  <si>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</si>
  <si>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</si>
  <si>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</si>
  <si>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</si>
  <si>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</si>
  <si>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</si>
  <si>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</si>
  <si>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</si>
  <si>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</si>
  <si>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</si>
  <si>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</si>
  <si>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</si>
  <si>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</si>
  <si>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</si>
  <si>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</si>
  <si>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</si>
  <si>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</si>
  <si>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</si>
  <si>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</si>
  <si>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</si>
  <si>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</si>
  <si>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</si>
  <si>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</si>
  <si>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</si>
  <si>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</si>
  <si>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</si>
  <si>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</si>
  <si>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</si>
  <si>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</si>
  <si>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</si>
  <si>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</si>
  <si>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</si>
  <si>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</si>
  <si>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</si>
  <si>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</si>
  <si>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</si>
  <si>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</si>
  <si>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</si>
  <si>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</si>
  <si>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</si>
  <si>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</si>
  <si>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</si>
  <si>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</si>
  <si>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</si>
  <si>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</si>
  <si>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</si>
  <si>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</si>
  <si>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</si>
  <si>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</si>
  <si>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</si>
  <si>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</si>
  <si>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</si>
  <si>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</si>
  <si>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</si>
  <si>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</si>
  <si>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</si>
  <si>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</si>
  <si>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</si>
  <si>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</si>
  <si>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</si>
  <si>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</si>
  <si>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</si>
  <si>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</si>
  <si>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</si>
  <si>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</si>
  <si>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</si>
  <si>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</si>
  <si>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</si>
  <si>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</si>
  <si>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</si>
  <si>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</si>
  <si>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</si>
  <si>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</si>
  <si>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</si>
  <si>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</si>
  <si>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</si>
  <si>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</si>
  <si>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</si>
  <si>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</si>
  <si>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</si>
  <si>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</si>
  <si>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</si>
  <si>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</si>
  <si>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</si>
  <si>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</si>
  <si>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</si>
  <si>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</si>
  <si>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</si>
  <si>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</si>
  <si>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</si>
  <si>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</si>
  <si>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</si>
  <si>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</si>
  <si>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</si>
  <si>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</si>
  <si>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</si>
  <si>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</si>
  <si>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</si>
  <si>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</si>
  <si>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</si>
  <si>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</si>
  <si>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</si>
  <si>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</si>
  <si>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</si>
  <si>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</si>
  <si>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</si>
  <si>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</si>
  <si>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</si>
  <si>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</si>
  <si>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</si>
  <si>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</si>
  <si>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</si>
  <si>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</si>
  <si>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</si>
  <si>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</si>
  <si>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</si>
  <si>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</si>
  <si>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</si>
  <si>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</si>
  <si>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</si>
  <si>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</si>
  <si>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</si>
  <si>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</si>
  <si>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</si>
  <si>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</si>
  <si>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</si>
  <si>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</si>
  <si>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</si>
  <si>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</si>
  <si>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</si>
  <si>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</si>
  <si>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</si>
  <si>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</si>
  <si>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</si>
  <si>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</si>
  <si>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</si>
  <si>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</si>
  <si>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</si>
  <si>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</si>
  <si>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</si>
  <si>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</si>
  <si>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</si>
  <si>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</si>
  <si>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</si>
  <si>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</si>
  <si>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</si>
  <si>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</si>
  <si>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</si>
  <si>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</si>
  <si>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</si>
  <si>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</si>
  <si>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</si>
  <si>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</si>
  <si>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</si>
  <si>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</si>
  <si>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</si>
  <si>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</si>
  <si>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</si>
  <si>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</si>
  <si>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</si>
  <si>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</si>
  <si>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</si>
  <si>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</si>
  <si>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</si>
  <si>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</si>
  <si>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</si>
  <si>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</si>
  <si>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</si>
  <si>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</si>
  <si>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</si>
  <si>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</si>
  <si>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</si>
  <si>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</si>
  <si>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</si>
  <si>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</si>
  <si>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</si>
  <si>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</si>
  <si>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</si>
  <si>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</si>
  <si>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</si>
  <si>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</si>
  <si>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</si>
  <si>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</si>
  <si>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</si>
  <si>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</si>
  <si>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</si>
  <si>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</si>
  <si>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</si>
  <si>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</si>
  <si>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</si>
  <si>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</si>
  <si>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</si>
  <si>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</si>
  <si>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</si>
  <si>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</si>
  <si>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</si>
  <si>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</si>
  <si>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</si>
  <si>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</si>
  <si>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</si>
  <si>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</si>
  <si>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</si>
  <si>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</si>
  <si>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</si>
  <si>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</si>
  <si>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</si>
  <si>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</si>
  <si>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</si>
  <si>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</si>
  <si>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</si>
  <si>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</si>
  <si>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</si>
  <si>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</si>
  <si>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</si>
  <si>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</si>
  <si>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</si>
  <si>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</si>
  <si>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</si>
  <si>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</si>
  <si>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</si>
  <si>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</si>
  <si>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</si>
  <si>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</si>
  <si>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</si>
  <si>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</si>
  <si>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</si>
  <si>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</si>
  <si>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</si>
  <si>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</si>
  <si>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</si>
  <si>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</si>
  <si>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</si>
  <si>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</si>
  <si>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</si>
  <si>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</si>
  <si>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</si>
  <si>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</si>
  <si>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</si>
  <si>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</si>
  <si>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</si>
  <si>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</si>
  <si>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</si>
  <si>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</si>
  <si>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</si>
  <si>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</si>
  <si>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</si>
  <si>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</si>
  <si>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</si>
  <si>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</si>
  <si>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</si>
  <si>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</si>
  <si>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</si>
  <si>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</si>
  <si>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</si>
  <si>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</si>
  <si>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</si>
  <si>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</si>
  <si>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</si>
  <si>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</si>
  <si>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</si>
  <si>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</si>
  <si>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</si>
  <si>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</si>
  <si>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</si>
  <si>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</si>
  <si>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</si>
  <si>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</si>
  <si>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</si>
  <si>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</si>
  <si>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</si>
  <si>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</si>
  <si>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</si>
  <si>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</si>
  <si>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</si>
  <si>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</si>
  <si>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</si>
  <si>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</si>
  <si>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</si>
  <si>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</si>
  <si>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</si>
  <si>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</si>
  <si>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</si>
  <si>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</si>
  <si>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</si>
  <si>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</si>
  <si>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</si>
  <si>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</si>
  <si>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</si>
  <si>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</si>
  <si>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</si>
  <si>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</si>
  <si>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</si>
  <si>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</si>
  <si>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</si>
  <si>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</si>
  <si>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</si>
  <si>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</si>
  <si>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</si>
  <si>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</si>
  <si>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</si>
  <si>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</si>
  <si>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</si>
  <si>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</si>
  <si>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</si>
  <si>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</si>
  <si>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</si>
  <si>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</si>
  <si>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</si>
  <si>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</si>
  <si>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</si>
  <si>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</si>
  <si>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</si>
  <si>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</si>
  <si>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</si>
  <si>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</si>
  <si>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</si>
  <si>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</si>
  <si>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</si>
  <si>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</si>
  <si>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</si>
  <si>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</si>
  <si>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</si>
  <si>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</si>
  <si>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</si>
  <si>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</si>
  <si>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</si>
  <si>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</si>
  <si>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</si>
  <si>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</si>
  <si>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</si>
  <si>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</si>
  <si>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</si>
  <si>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</si>
  <si>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</si>
  <si>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</si>
  <si>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</si>
  <si>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</si>
  <si>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</si>
  <si>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</si>
  <si>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</si>
  <si>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</si>
  <si>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</si>
  <si>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</si>
  <si>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</si>
  <si>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</si>
  <si>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</si>
  <si>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</si>
  <si>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</si>
  <si>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</si>
  <si>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</si>
  <si>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</si>
  <si>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</si>
  <si>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</si>
  <si>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</si>
  <si>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</si>
  <si>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</si>
  <si>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</si>
  <si>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</si>
  <si>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</si>
  <si>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</si>
  <si>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</si>
  <si>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</si>
  <si>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</si>
  <si>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</si>
  <si>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</si>
  <si>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</si>
  <si>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</si>
  <si>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</si>
  <si>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</si>
  <si>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</si>
  <si>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</si>
  <si>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</si>
  <si>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</si>
  <si>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</si>
  <si>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</si>
  <si>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</si>
  <si>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</si>
  <si>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</si>
  <si>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</si>
  <si>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</si>
  <si>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</si>
  <si>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</si>
  <si>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</si>
  <si>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</si>
  <si>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</si>
  <si>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</si>
  <si>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</si>
  <si>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</si>
  <si>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</si>
  <si>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</si>
  <si>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</si>
  <si>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</si>
  <si>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</si>
  <si>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</si>
  <si>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</si>
  <si>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</si>
  <si>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</si>
  <si>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</si>
  <si>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</si>
  <si>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</si>
  <si>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</si>
  <si>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</si>
  <si>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</si>
  <si>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</si>
  <si>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</si>
  <si>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</si>
  <si>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</si>
  <si>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</si>
  <si>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</si>
  <si>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</si>
  <si>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</si>
  <si>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</si>
  <si>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</si>
  <si>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</si>
  <si>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</si>
  <si>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</si>
  <si>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</si>
  <si>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</si>
  <si>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</si>
  <si>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</si>
  <si>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</si>
  <si>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</si>
  <si>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</si>
  <si>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</si>
  <si>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</si>
  <si>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</si>
  <si>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</si>
  <si>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</si>
  <si>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</si>
  <si>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</si>
  <si>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</si>
  <si>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</si>
  <si>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</si>
  <si>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</si>
  <si>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</si>
  <si>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</si>
  <si>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</si>
  <si>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</si>
  <si>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</si>
  <si>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</si>
  <si>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</si>
  <si>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</si>
  <si>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</si>
  <si>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</si>
  <si>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</si>
  <si>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</si>
  <si>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</si>
  <si>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</si>
  <si>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</si>
  <si>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</si>
  <si>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</si>
  <si>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</si>
  <si>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</si>
  <si>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</si>
  <si>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</si>
  <si>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</si>
  <si>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</si>
  <si>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</si>
  <si>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</si>
  <si>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</si>
  <si>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</si>
  <si>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</si>
  <si>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</si>
  <si>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</si>
  <si>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</si>
  <si>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</si>
  <si>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</si>
  <si>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</si>
  <si>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</si>
  <si>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</si>
  <si>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</si>
  <si>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</si>
  <si>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</si>
  <si>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</si>
  <si>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</si>
  <si>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</si>
  <si>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</si>
  <si>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</si>
  <si>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</si>
  <si>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</si>
  <si>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</si>
  <si>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</si>
  <si>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</si>
  <si>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</si>
  <si>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</si>
  <si>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</si>
  <si>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</si>
  <si>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</si>
  <si>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</si>
  <si>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</si>
  <si>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</si>
  <si>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</si>
  <si>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</si>
  <si>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</si>
  <si>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</si>
  <si>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</si>
  <si>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</si>
  <si>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</si>
  <si>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</si>
  <si>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</si>
  <si>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</si>
  <si>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</si>
  <si>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</si>
  <si>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</si>
  <si>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</si>
  <si>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</si>
  <si>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</si>
  <si>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</si>
  <si>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</si>
  <si>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</si>
  <si>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</si>
  <si>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</si>
  <si>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</si>
  <si>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</si>
  <si>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</si>
  <si>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</si>
  <si>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</si>
  <si>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</si>
  <si>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</si>
  <si>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</si>
  <si>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</si>
  <si>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</si>
  <si>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</si>
  <si>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</si>
  <si>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</si>
  <si>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</si>
  <si>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</si>
  <si>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</si>
  <si>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</si>
  <si>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</si>
  <si>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</si>
  <si>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</si>
  <si>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</si>
  <si>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</si>
  <si>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</si>
  <si>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</si>
  <si>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</si>
  <si>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</si>
  <si>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</si>
  <si>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</si>
  <si>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</si>
  <si>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</si>
  <si>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</si>
  <si>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</si>
  <si>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</si>
  <si>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</si>
  <si>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</si>
  <si>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</si>
  <si>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</si>
  <si>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</si>
  <si>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</si>
  <si>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</si>
  <si>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</si>
  <si>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</si>
  <si>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</si>
  <si>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</si>
  <si>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</si>
  <si>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</si>
  <si>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</si>
  <si>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</si>
  <si>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</si>
  <si>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</si>
  <si>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</si>
  <si>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</si>
  <si>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</si>
  <si>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</si>
  <si>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</si>
  <si>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</si>
  <si>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</si>
  <si>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</si>
  <si>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</si>
  <si>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</si>
  <si>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</si>
  <si>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</si>
  <si>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</si>
  <si>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</si>
  <si>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</si>
  <si>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</si>
  <si>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</si>
  <si>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</si>
  <si>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</si>
  <si>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</si>
  <si>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</si>
  <si>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</si>
  <si>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</si>
  <si>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</si>
  <si>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</si>
  <si>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</si>
  <si>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</si>
  <si>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</si>
  <si>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</si>
  <si>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</si>
  <si>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</si>
  <si>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</si>
  <si>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</si>
  <si>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</si>
  <si>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</si>
  <si>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</si>
  <si>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</si>
  <si>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</si>
  <si>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</si>
  <si>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</si>
  <si>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</si>
  <si>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</si>
  <si>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</si>
  <si>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</si>
  <si>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</si>
  <si>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</si>
  <si>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</si>
  <si>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</si>
  <si>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</si>
  <si>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</si>
  <si>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</si>
  <si>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</si>
  <si>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</si>
  <si>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</si>
  <si>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</si>
  <si>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</si>
  <si>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</si>
  <si>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</si>
  <si>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</si>
  <si>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</si>
  <si>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</si>
  <si>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</si>
  <si>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</si>
  <si>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</si>
  <si>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</si>
  <si>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</si>
  <si>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</si>
  <si>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</si>
  <si>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</si>
  <si>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</si>
  <si>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</si>
  <si>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</si>
  <si>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</si>
  <si>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</si>
  <si>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</si>
  <si>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</si>
  <si>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</si>
  <si>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</si>
  <si>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</si>
  <si>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</si>
  <si>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</si>
  <si>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</si>
  <si>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</si>
  <si>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</si>
  <si>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</si>
  <si>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</si>
  <si>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</si>
  <si>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</si>
  <si>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</si>
  <si>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</si>
  <si>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</si>
  <si>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</si>
  <si>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</si>
  <si>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</si>
  <si>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</si>
  <si>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</si>
  <si>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</si>
  <si>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</si>
  <si>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</si>
  <si>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</si>
  <si>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</si>
  <si>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</si>
  <si>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</si>
  <si>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</si>
  <si>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</si>
  <si>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</si>
  <si>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</si>
  <si>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</si>
  <si>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</si>
  <si>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</si>
  <si>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</si>
  <si>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</si>
  <si>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</si>
  <si>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</si>
  <si>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</si>
  <si>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</si>
  <si>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</si>
  <si>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</si>
  <si>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</si>
  <si>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</si>
  <si>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</si>
  <si>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</si>
  <si>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</si>
  <si>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</si>
  <si>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</si>
  <si>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</si>
  <si>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</si>
  <si>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</si>
  <si>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</si>
  <si>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</si>
  <si>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</si>
  <si>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</si>
  <si>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</si>
  <si>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</si>
  <si>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</si>
  <si>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</si>
  <si>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</si>
  <si>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</si>
  <si>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</si>
  <si>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</si>
  <si>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</si>
  <si>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</si>
  <si>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</si>
  <si>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</si>
  <si>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</si>
  <si>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</si>
  <si>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</si>
  <si>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</si>
  <si>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</si>
  <si>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</si>
  <si>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</si>
  <si>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</si>
  <si>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</si>
  <si>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</si>
  <si>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</si>
  <si>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</si>
  <si>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</si>
  <si>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</si>
  <si>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</si>
  <si>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</si>
  <si>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</si>
  <si>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</si>
  <si>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</si>
  <si>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</si>
  <si>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</si>
  <si>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</si>
  <si>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</si>
  <si>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</si>
  <si>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</si>
  <si>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</si>
  <si>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</si>
  <si>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</si>
  <si>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</si>
  <si>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</si>
  <si>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</si>
  <si>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</si>
  <si>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</si>
  <si>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</si>
  <si>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</si>
  <si>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</si>
  <si>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</si>
  <si>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</si>
  <si>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</si>
  <si>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</si>
  <si>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</si>
  <si>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</si>
  <si>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</si>
  <si>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</si>
  <si>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</si>
  <si>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</si>
  <si>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</si>
  <si>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</si>
  <si>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</si>
  <si>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</si>
  <si>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</si>
  <si>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</si>
  <si>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</si>
  <si>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</si>
  <si>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</si>
  <si>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</si>
  <si>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</si>
  <si>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</si>
  <si>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</si>
  <si>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</si>
  <si>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</si>
  <si>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</si>
  <si>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</si>
  <si>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</si>
  <si>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</si>
  <si>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</si>
  <si>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</si>
  <si>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</si>
  <si>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</si>
  <si>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</si>
  <si>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</si>
  <si>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</si>
  <si>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</si>
  <si>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</si>
  <si>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</si>
  <si>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</si>
  <si>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</si>
  <si>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</si>
  <si>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</si>
  <si>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</si>
  <si>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</si>
  <si>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</si>
  <si>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</si>
  <si>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</si>
  <si>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</si>
  <si>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</si>
  <si>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</si>
  <si>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</si>
  <si>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</si>
  <si>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</si>
  <si>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</si>
  <si>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</si>
  <si>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</si>
  <si>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</si>
  <si>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</si>
  <si>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</si>
  <si>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</si>
  <si>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</si>
  <si>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</si>
  <si>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</si>
  <si>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</si>
  <si>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</si>
  <si>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</si>
  <si>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</si>
  <si>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</si>
  <si>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</si>
  <si>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</si>
  <si>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</si>
  <si>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</si>
  <si>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</si>
  <si>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</si>
  <si>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</si>
  <si>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</si>
  <si>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</si>
  <si>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</si>
  <si>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</si>
  <si>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</si>
  <si>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</si>
  <si>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</si>
  <si>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</si>
  <si>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</si>
  <si>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</si>
  <si>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</si>
  <si>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</si>
  <si>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</si>
  <si>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</si>
  <si>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</si>
  <si>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</si>
  <si>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</si>
  <si>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</si>
  <si>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</si>
  <si>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</si>
  <si>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</si>
  <si>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</si>
  <si>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</si>
  <si>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</si>
  <si>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</si>
  <si>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</si>
  <si>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</si>
  <si>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</si>
  <si>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</si>
  <si>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</si>
  <si>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</si>
  <si>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</si>
  <si>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</si>
  <si>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</si>
  <si>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</si>
  <si>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</si>
  <si>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</si>
  <si>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</si>
  <si>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</si>
  <si>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</si>
  <si>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</si>
  <si>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</si>
  <si>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</si>
  <si>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</si>
  <si>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</si>
  <si>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</si>
  <si>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</si>
  <si>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</si>
  <si>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</si>
  <si>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</si>
  <si>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</si>
  <si>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</si>
  <si>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</si>
  <si>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</si>
  <si>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</si>
  <si>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</si>
  <si>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</si>
  <si>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</si>
  <si>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</si>
  <si>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</si>
  <si>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</si>
  <si>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</si>
  <si>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</si>
  <si>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</si>
  <si>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</si>
  <si>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</si>
  <si>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</si>
  <si>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</si>
  <si>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</si>
  <si>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</si>
  <si>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</si>
  <si>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</si>
  <si>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</si>
  <si>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</si>
  <si>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</si>
  <si>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</si>
  <si>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</si>
  <si>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</si>
  <si>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</si>
  <si>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</si>
  <si>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</si>
  <si>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</si>
  <si>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</si>
  <si>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</si>
  <si>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</si>
  <si>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</si>
  <si>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</si>
  <si>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</si>
  <si>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</si>
  <si>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</si>
  <si>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</si>
  <si>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</si>
  <si>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</si>
  <si>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</si>
  <si>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</si>
  <si>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</si>
  <si>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</si>
  <si>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</si>
  <si>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</si>
  <si>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</si>
  <si>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</si>
  <si>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</si>
  <si>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</si>
  <si>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</si>
  <si>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</si>
  <si>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</si>
  <si>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</si>
  <si>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</si>
  <si>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</si>
  <si>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</si>
  <si>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</si>
  <si>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</si>
  <si>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</si>
  <si>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</si>
  <si>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</si>
  <si>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</si>
  <si>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</si>
  <si>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</si>
  <si>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</si>
  <si>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</si>
  <si>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</si>
  <si>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</si>
  <si>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</si>
  <si>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</si>
  <si>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</si>
  <si>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</si>
  <si>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</si>
  <si>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</si>
  <si>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</si>
  <si>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</si>
  <si>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</si>
  <si>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</si>
  <si>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</si>
  <si>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</si>
  <si>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</si>
  <si>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</si>
  <si>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</si>
  <si>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</si>
  <si>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</si>
  <si>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</si>
  <si>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</si>
  <si>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</si>
  <si>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</si>
  <si>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</si>
  <si>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</si>
  <si>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</si>
  <si>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</si>
  <si>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</si>
  <si>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</si>
  <si>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</si>
  <si>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</si>
  <si>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</si>
  <si>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</si>
  <si>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</si>
  <si>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</si>
  <si>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</si>
  <si>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</si>
  <si>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</si>
  <si>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</si>
  <si>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</si>
  <si>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</si>
  <si>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</si>
  <si>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</si>
  <si>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</si>
  <si>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</si>
  <si>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</si>
  <si>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</si>
  <si>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</si>
  <si>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</si>
  <si>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</si>
  <si>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</si>
  <si>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</si>
  <si>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</si>
  <si>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</si>
  <si>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</si>
  <si>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</si>
  <si>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</si>
  <si>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</si>
  <si>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</si>
  <si>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</si>
  <si>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</si>
  <si>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</si>
  <si>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</si>
  <si>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</si>
  <si>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</si>
  <si>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</si>
  <si>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</si>
  <si>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</si>
  <si>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</si>
  <si>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</si>
  <si>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</si>
  <si>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</si>
  <si>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</si>
  <si>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</si>
  <si>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</si>
  <si>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</si>
  <si>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</si>
  <si>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</si>
  <si>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</si>
  <si>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</si>
  <si>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</si>
  <si>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</si>
  <si>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</si>
  <si>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</si>
  <si>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</si>
  <si>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</si>
  <si>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</si>
  <si>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</si>
  <si>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</si>
  <si>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</si>
  <si>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</si>
  <si>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</si>
  <si>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</si>
  <si>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</si>
  <si>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</si>
  <si>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</si>
  <si>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</si>
  <si>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</si>
  <si>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</si>
  <si>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</si>
  <si>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</si>
  <si>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</si>
  <si>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</si>
  <si>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</si>
  <si>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</si>
  <si>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</si>
  <si>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</si>
  <si>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</si>
  <si>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</si>
  <si>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</si>
  <si>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</si>
  <si>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</si>
  <si>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</si>
  <si>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</si>
  <si>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</si>
  <si>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</si>
  <si>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</si>
  <si>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</si>
  <si>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</si>
  <si>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</si>
  <si>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</si>
  <si>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</si>
  <si>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</si>
  <si>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</si>
  <si>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</si>
  <si>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</si>
  <si>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</si>
  <si>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</si>
  <si>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</si>
  <si>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</si>
  <si>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</si>
  <si>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</si>
  <si>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</si>
  <si>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</si>
  <si>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</si>
  <si>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</si>
  <si>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</si>
  <si>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</si>
  <si>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</si>
  <si>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</si>
  <si>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</si>
  <si>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</si>
  <si>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</si>
  <si>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</si>
  <si>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</si>
  <si>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</si>
  <si>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</si>
  <si>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</si>
  <si>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</si>
  <si>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</si>
  <si>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</si>
  <si>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</si>
  <si>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</si>
  <si>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</si>
  <si>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</si>
  <si>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</si>
  <si>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</si>
  <si>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</si>
  <si>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</si>
  <si>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</si>
  <si>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</si>
  <si>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</si>
  <si>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</si>
  <si>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</si>
  <si>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</si>
  <si>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</si>
  <si>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</si>
  <si>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</si>
  <si>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</si>
  <si>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</si>
  <si>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</si>
  <si>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</si>
  <si>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</si>
  <si>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</si>
  <si>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</si>
  <si>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</si>
  <si>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</si>
  <si>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</si>
  <si>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</si>
  <si>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</si>
  <si>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</si>
  <si>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</si>
  <si>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</si>
  <si>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</si>
  <si>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</si>
  <si>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</si>
  <si>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</si>
  <si>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</si>
  <si>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</si>
  <si>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</si>
  <si>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</si>
  <si>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</si>
  <si>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</si>
  <si>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</si>
  <si>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</si>
  <si>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</si>
  <si>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</si>
  <si>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</si>
  <si>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</si>
  <si>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</si>
  <si>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</si>
  <si>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</si>
  <si>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</si>
  <si>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</si>
  <si>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</si>
  <si>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</si>
  <si>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</si>
  <si>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</si>
  <si>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</si>
  <si>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</si>
  <si>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</si>
  <si>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</si>
  <si>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</si>
  <si>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</si>
  <si>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</si>
  <si>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</si>
  <si>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</si>
  <si>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</si>
  <si>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</si>
  <si>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</si>
  <si>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</si>
  <si>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</si>
  <si>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</si>
  <si>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</si>
  <si>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</si>
  <si>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</si>
  <si>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</si>
  <si>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</si>
  <si>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</si>
  <si>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</si>
  <si>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</si>
  <si>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</si>
  <si>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</si>
  <si>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</si>
  <si>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</si>
  <si>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</si>
  <si>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</si>
  <si>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</si>
  <si>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</si>
  <si>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</si>
  <si>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</si>
  <si>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</si>
  <si>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</si>
  <si>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</si>
  <si>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</si>
  <si>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</si>
  <si>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</si>
  <si>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</si>
  <si>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</si>
  <si>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</si>
  <si>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</si>
  <si>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</si>
  <si>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</si>
  <si>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</si>
  <si>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</si>
  <si>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</si>
  <si>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</si>
  <si>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</si>
  <si>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</si>
  <si>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</si>
  <si>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</si>
  <si>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</si>
  <si>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</si>
  <si>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</si>
  <si>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</si>
  <si>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</si>
  <si>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</si>
  <si>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</si>
  <si>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</si>
  <si>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</si>
  <si>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</si>
  <si>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</si>
  <si>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</si>
  <si>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</si>
  <si>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</si>
  <si>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</si>
  <si>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</si>
  <si>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</si>
  <si>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</si>
  <si>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</si>
  <si>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</si>
  <si>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</si>
  <si>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</si>
  <si>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</si>
  <si>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</si>
  <si>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</si>
  <si>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</si>
  <si>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</si>
  <si>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</si>
  <si>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</si>
  <si>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</si>
  <si>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</si>
  <si>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</si>
  <si>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</si>
  <si>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</si>
  <si>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</si>
  <si>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</si>
  <si>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</si>
  <si>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</si>
  <si>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</si>
  <si>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</si>
  <si>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</si>
  <si>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</si>
  <si>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</si>
  <si>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</si>
  <si>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</si>
  <si>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</si>
  <si>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</si>
  <si>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</si>
  <si>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</si>
  <si>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</si>
  <si>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</si>
  <si>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</si>
  <si>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</si>
  <si>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</si>
  <si>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</si>
  <si>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</si>
  <si>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</si>
  <si>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</si>
  <si>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</si>
  <si>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</si>
  <si>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</si>
  <si>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</si>
  <si>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</si>
  <si>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</si>
  <si>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</si>
  <si>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</si>
  <si>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</si>
  <si>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</si>
  <si>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</si>
  <si>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</si>
  <si>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</si>
  <si>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</si>
  <si>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</si>
  <si>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</si>
  <si>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</si>
  <si>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</si>
  <si>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</si>
  <si>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</si>
  <si>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</si>
  <si>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</si>
  <si>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</si>
  <si>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</si>
  <si>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</si>
  <si>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</si>
  <si>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</si>
  <si>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</si>
  <si>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</si>
  <si>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</si>
  <si>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</si>
  <si>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</si>
  <si>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</si>
  <si>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</si>
  <si>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</si>
  <si>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</si>
  <si>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</si>
  <si>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</si>
  <si>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</si>
  <si>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</si>
  <si>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</si>
  <si>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</si>
  <si>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</si>
  <si>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</si>
  <si>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</si>
  <si>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</si>
  <si>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</si>
  <si>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</si>
  <si>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</si>
  <si>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</si>
  <si>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</si>
  <si>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</si>
  <si>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</si>
  <si>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</si>
  <si>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</si>
  <si>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</si>
  <si>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</si>
  <si>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</si>
  <si>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</si>
  <si>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</si>
  <si>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</si>
  <si>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</si>
  <si>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</si>
  <si>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</si>
  <si>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</si>
  <si>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</si>
  <si>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</si>
  <si>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</si>
  <si>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</si>
  <si>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</si>
  <si>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</si>
  <si>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</si>
  <si>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</si>
  <si>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</si>
  <si>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</si>
  <si>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</si>
  <si>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</si>
  <si>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</si>
  <si>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</si>
  <si>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</si>
  <si>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</si>
  <si>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</si>
  <si>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</si>
  <si>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</si>
  <si>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</si>
  <si>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</si>
  <si>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</si>
  <si>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</si>
  <si>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</si>
  <si>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</si>
  <si>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</si>
  <si>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</si>
  <si>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</si>
  <si>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</si>
  <si>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</si>
  <si>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</si>
  <si>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</si>
  <si>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</si>
  <si>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</si>
  <si>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</si>
  <si>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</si>
  <si>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</si>
  <si>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</si>
  <si>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</si>
  <si>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</si>
  <si>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</si>
  <si>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</si>
  <si>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</si>
  <si>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</si>
  <si>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</si>
  <si>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</si>
  <si>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</si>
  <si>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</si>
  <si>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</si>
  <si>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</si>
  <si>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</si>
  <si>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</si>
  <si>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</si>
  <si>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</si>
  <si>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</si>
  <si>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</si>
  <si>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</si>
  <si>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</si>
  <si>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</si>
  <si>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</si>
  <si>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</si>
  <si>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</si>
  <si>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</si>
  <si>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</si>
  <si>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</si>
  <si>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</si>
  <si>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</si>
  <si>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</si>
  <si>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</si>
  <si>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</si>
  <si>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</si>
  <si>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</si>
  <si>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</si>
  <si>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</si>
  <si>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</si>
  <si>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</si>
  <si>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</si>
  <si>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</si>
  <si>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</si>
  <si>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</si>
  <si>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</si>
  <si>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</si>
  <si>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</si>
  <si>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</si>
  <si>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</si>
  <si>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</si>
  <si>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</si>
  <si>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</si>
  <si>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</si>
  <si>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</si>
  <si>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</si>
  <si>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</si>
  <si>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</si>
  <si>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</si>
  <si>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</si>
  <si>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</si>
  <si>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</si>
  <si>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</si>
  <si>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</si>
  <si>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</si>
  <si>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</si>
  <si>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</si>
  <si>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</si>
  <si>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</si>
  <si>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</si>
  <si>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</si>
  <si>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</si>
  <si>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</si>
  <si>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</si>
  <si>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</si>
  <si>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</si>
  <si>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</si>
  <si>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</si>
  <si>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</si>
  <si>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</si>
  <si>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</si>
  <si>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</si>
  <si>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</si>
  <si>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</si>
  <si>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</si>
  <si>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</si>
  <si>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</si>
  <si>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</si>
  <si>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</si>
  <si>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</si>
  <si>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</si>
  <si>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</si>
  <si>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</si>
  <si>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</si>
  <si>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</si>
  <si>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</si>
  <si>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</si>
  <si>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</si>
  <si>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</si>
  <si>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</si>
  <si>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</si>
  <si>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</si>
  <si>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</si>
  <si>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</si>
  <si>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</si>
  <si>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</si>
  <si>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</si>
  <si>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</si>
  <si>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</si>
  <si>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</si>
  <si>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</si>
  <si>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</si>
  <si>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</si>
  <si>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</si>
  <si>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</si>
  <si>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</si>
  <si>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</si>
  <si>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</si>
  <si>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</si>
  <si>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</si>
  <si>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</si>
  <si>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</si>
  <si>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</si>
  <si>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</si>
  <si>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</si>
  <si>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</si>
  <si>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</si>
  <si>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</si>
  <si>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</si>
  <si>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</si>
  <si>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</si>
  <si>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</si>
  <si>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</si>
  <si>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</si>
  <si>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</si>
  <si>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</si>
  <si>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</si>
  <si>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</si>
  <si>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</si>
  <si>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</si>
  <si>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</si>
  <si>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</si>
  <si>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</si>
  <si>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</si>
  <si>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</si>
  <si>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</si>
  <si>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</si>
  <si>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</si>
  <si>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</si>
  <si>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</si>
  <si>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</si>
  <si>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</si>
  <si>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</si>
  <si>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</si>
  <si>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</si>
  <si>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</si>
  <si>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</si>
  <si>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</si>
  <si>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</si>
  <si>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</si>
  <si>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</si>
  <si>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</si>
  <si>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</si>
  <si>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</si>
  <si>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</si>
  <si>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</si>
  <si>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</si>
  <si>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</si>
  <si>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</si>
  <si>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</si>
  <si>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</si>
  <si>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</si>
  <si>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</si>
  <si>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</si>
  <si>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</si>
  <si>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</si>
  <si>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</si>
  <si>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</si>
  <si>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</si>
  <si>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</si>
  <si>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</si>
  <si>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</si>
  <si>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</si>
  <si>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</si>
  <si>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</si>
  <si>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</si>
  <si>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</si>
  <si>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</si>
  <si>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</si>
  <si>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</si>
  <si>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</si>
  <si>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</si>
  <si>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</si>
  <si>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</si>
  <si>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</si>
  <si>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</si>
  <si>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</si>
  <si>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</si>
  <si>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</si>
  <si>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</si>
  <si>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</si>
  <si>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</si>
  <si>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</si>
  <si>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</si>
  <si>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</si>
  <si>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</si>
  <si>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</si>
  <si>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</si>
  <si>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</si>
  <si>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</si>
  <si>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</si>
  <si>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</si>
  <si>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</si>
  <si>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</si>
  <si>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</si>
  <si>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</si>
  <si>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</si>
  <si>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</si>
  <si>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</si>
  <si>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</si>
  <si>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</si>
  <si>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</si>
  <si>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</si>
  <si>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</si>
  <si>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</si>
  <si>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</si>
  <si>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</si>
  <si>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</si>
  <si>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</si>
  <si>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</si>
  <si>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</si>
  <si>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</si>
  <si>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</si>
  <si>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</si>
  <si>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</si>
  <si>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</si>
  <si>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</si>
  <si>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</si>
  <si>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</si>
  <si>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</si>
  <si>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</si>
  <si>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</si>
  <si>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</si>
  <si>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</si>
  <si>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</si>
  <si>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</si>
  <si>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</si>
  <si>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</si>
  <si>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</si>
  <si>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</si>
  <si>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</si>
  <si>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</si>
  <si>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</si>
  <si>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</si>
  <si>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</si>
  <si>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</si>
  <si>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</si>
  <si>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</si>
  <si>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</si>
  <si>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</si>
  <si>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</si>
  <si>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</si>
  <si>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</si>
  <si>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</si>
  <si>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</si>
  <si>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</si>
  <si>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</si>
  <si>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</si>
  <si>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</si>
  <si>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</si>
  <si>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</si>
  <si>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</si>
  <si>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</si>
  <si>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</si>
  <si>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</si>
  <si>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</si>
  <si>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</si>
  <si>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</si>
  <si>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</si>
  <si>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</si>
  <si>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</si>
  <si>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</si>
  <si>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</si>
  <si>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</si>
  <si>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</si>
  <si>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</si>
  <si>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</si>
  <si>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</si>
  <si>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</si>
  <si>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</si>
  <si>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</si>
  <si>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</si>
  <si>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</si>
  <si>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</si>
  <si>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</si>
  <si>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</si>
  <si>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</si>
  <si>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</si>
  <si>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</si>
  <si>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</si>
  <si>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</si>
  <si>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</si>
  <si>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</si>
  <si>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</si>
  <si>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</si>
  <si>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</si>
  <si>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</si>
  <si>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</si>
  <si>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</si>
  <si>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</si>
  <si>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</si>
  <si>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</si>
  <si>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</si>
  <si>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</si>
  <si>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</si>
  <si>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</si>
  <si>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</si>
  <si>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</si>
  <si>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</si>
  <si>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</si>
  <si>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</si>
  <si>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</si>
  <si>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</si>
  <si>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</si>
  <si>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</si>
  <si>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</si>
  <si>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</si>
  <si>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</si>
  <si>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</si>
  <si>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</si>
  <si>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</si>
  <si>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</si>
  <si>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</si>
  <si>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</si>
  <si>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</si>
  <si>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</si>
  <si>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</si>
  <si>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</si>
  <si>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</si>
  <si>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</si>
  <si>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</si>
  <si>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</si>
  <si>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</si>
  <si>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</si>
  <si>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</si>
  <si>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</si>
  <si>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</si>
  <si>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</si>
  <si>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</si>
  <si>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</si>
  <si>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</si>
  <si>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</si>
  <si>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</si>
  <si>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</si>
  <si>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</si>
  <si>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</si>
  <si>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</si>
  <si>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</si>
  <si>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</si>
  <si>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</si>
  <si>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</si>
  <si>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</si>
  <si>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</si>
  <si>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</si>
  <si>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</si>
  <si>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</si>
  <si>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</si>
  <si>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</si>
  <si>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</si>
  <si>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</si>
  <si>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</si>
  <si>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</si>
  <si>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</si>
  <si>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</si>
  <si>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</si>
  <si>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</si>
  <si>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</si>
  <si>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</si>
  <si>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</si>
  <si>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</si>
  <si>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</si>
  <si>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</si>
  <si>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</si>
  <si>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</si>
  <si>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</si>
  <si>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</si>
  <si>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</si>
  <si>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</si>
  <si>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</si>
  <si>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</si>
  <si>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</si>
  <si>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</si>
  <si>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</si>
  <si>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</si>
  <si>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</si>
  <si>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</si>
  <si>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</si>
  <si>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</si>
  <si>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</si>
  <si>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</si>
  <si>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</si>
  <si>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</si>
  <si>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</si>
  <si>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</si>
  <si>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</si>
  <si>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</si>
  <si>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</si>
  <si>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</si>
  <si>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</si>
  <si>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</si>
  <si>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</si>
  <si>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</si>
  <si>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</si>
  <si>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</si>
  <si>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</si>
  <si>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</si>
  <si>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</si>
  <si>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</si>
  <si>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</si>
  <si>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</si>
  <si>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</si>
  <si>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</si>
  <si>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</si>
  <si>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</si>
  <si>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</si>
  <si>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</si>
  <si>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</si>
  <si>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</si>
  <si>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</si>
  <si>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</si>
  <si>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</si>
  <si>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</si>
  <si>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</si>
  <si>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</si>
  <si>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</si>
  <si>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</si>
  <si>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</si>
  <si>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</si>
  <si>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</si>
  <si>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</si>
  <si>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</si>
  <si>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</si>
  <si>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</si>
  <si>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</si>
  <si>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</si>
  <si>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</si>
  <si>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</si>
  <si>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</si>
  <si>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</si>
  <si>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</si>
  <si>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</si>
  <si>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</si>
  <si>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</si>
  <si>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</si>
  <si>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</si>
  <si>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</si>
  <si>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</si>
  <si>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</si>
  <si>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</si>
  <si>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</si>
  <si>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</si>
  <si>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</si>
  <si>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</si>
  <si>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</si>
  <si>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</si>
  <si>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</si>
  <si>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</si>
  <si>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</si>
  <si>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</si>
  <si>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</si>
  <si>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</si>
  <si>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</si>
  <si>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</si>
  <si>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</si>
  <si>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</si>
  <si>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</si>
  <si>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</si>
  <si>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</si>
  <si>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</si>
  <si>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</si>
  <si>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</si>
  <si>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</si>
  <si>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</si>
  <si>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</si>
  <si>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</si>
  <si>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</si>
  <si>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</si>
  <si>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</si>
  <si>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</si>
  <si>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</si>
  <si>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</si>
  <si>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</si>
  <si>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</si>
  <si>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</si>
  <si>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</si>
  <si>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</si>
  <si>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</si>
  <si>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</si>
  <si>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</si>
  <si>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</si>
  <si>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</si>
  <si>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</si>
  <si>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</si>
  <si>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</si>
  <si>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</si>
  <si>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</si>
  <si>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</si>
  <si>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</si>
  <si>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</si>
  <si>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</si>
  <si>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</si>
  <si>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</si>
  <si>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</si>
  <si>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</si>
  <si>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</si>
  <si>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</si>
  <si>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</si>
  <si>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</si>
  <si>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</si>
  <si>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</si>
  <si>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</si>
  <si>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</si>
  <si>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</si>
  <si>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</si>
  <si>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</si>
  <si>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</si>
  <si>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</si>
  <si>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</si>
  <si>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</si>
  <si>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</si>
  <si>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</si>
  <si>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</si>
  <si>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</si>
  <si>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</si>
  <si>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</si>
  <si>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</si>
  <si>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</si>
  <si>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</si>
  <si>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</si>
  <si>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</si>
  <si>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</si>
  <si>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</si>
  <si>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</si>
  <si>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</si>
  <si>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</si>
  <si>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</si>
  <si>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</si>
  <si>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</si>
  <si>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</si>
  <si>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</si>
  <si>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</si>
  <si>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</si>
  <si>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</si>
  <si>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</si>
  <si>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</si>
  <si>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</si>
  <si>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</si>
  <si>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</si>
  <si>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</si>
  <si>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</si>
  <si>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</si>
  <si>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</si>
  <si>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</si>
  <si>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</si>
  <si>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</si>
  <si>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</si>
  <si>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</si>
  <si>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</si>
  <si>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</si>
  <si>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</si>
  <si>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</si>
  <si>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</si>
  <si>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</si>
  <si>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</si>
  <si>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</si>
  <si>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</si>
  <si>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</si>
  <si>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</si>
  <si>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</si>
  <si>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</si>
  <si>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</si>
  <si>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</si>
  <si>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</si>
  <si>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</si>
  <si>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</si>
  <si>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</si>
  <si>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</si>
  <si>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</si>
  <si>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</si>
  <si>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</si>
  <si>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</si>
  <si>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</si>
  <si>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</si>
  <si>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</si>
  <si>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</si>
  <si>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</si>
  <si>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</si>
  <si>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</si>
  <si>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</si>
  <si>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</si>
  <si>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</si>
  <si>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</si>
  <si>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</si>
  <si>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</si>
  <si>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</si>
  <si>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</si>
  <si>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</si>
  <si>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</si>
  <si>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</si>
  <si>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</si>
  <si>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</si>
  <si>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</si>
  <si>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</si>
  <si>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</si>
  <si>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</si>
  <si>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</si>
  <si>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</si>
  <si>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</si>
  <si>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</si>
  <si>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</si>
  <si>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</si>
  <si>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</si>
  <si>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</si>
  <si>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</si>
  <si>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</si>
  <si>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</si>
  <si>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</si>
  <si>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</si>
  <si>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</si>
  <si>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</si>
  <si>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</si>
  <si>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</si>
  <si>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</si>
  <si>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</si>
  <si>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</si>
  <si>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</si>
  <si>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</si>
  <si>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</si>
  <si>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</si>
  <si>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</si>
  <si>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</si>
  <si>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</si>
  <si>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</si>
  <si>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</si>
  <si>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</si>
  <si>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</si>
  <si>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</si>
  <si>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</si>
  <si>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</si>
  <si>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</si>
  <si>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</si>
  <si>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</si>
  <si>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</si>
  <si>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</si>
  <si>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</si>
  <si>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</si>
  <si>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</si>
  <si>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</si>
  <si>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</si>
  <si>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</si>
  <si>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</si>
  <si>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</si>
  <si>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</si>
  <si>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</si>
  <si>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</si>
  <si>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</si>
  <si>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</si>
  <si>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</si>
  <si>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</si>
  <si>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</si>
  <si>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</si>
  <si>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</si>
  <si>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</si>
  <si>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</si>
  <si>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</si>
  <si>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</si>
  <si>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</si>
  <si>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</si>
  <si>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</si>
  <si>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</si>
  <si>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</si>
  <si>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</si>
  <si>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</si>
  <si>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</si>
  <si>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</si>
  <si>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</si>
  <si>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</si>
  <si>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</si>
  <si>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</si>
  <si>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</si>
  <si>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</si>
  <si>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</si>
  <si>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</si>
  <si>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</si>
  <si>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</si>
  <si>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</si>
  <si>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</si>
  <si>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</si>
  <si>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</si>
  <si>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</si>
  <si>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</si>
  <si>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</si>
  <si>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</si>
  <si>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</si>
  <si>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</si>
  <si>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</si>
  <si>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</si>
  <si>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</si>
  <si>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</si>
  <si>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</si>
  <si>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</si>
  <si>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</si>
  <si>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</si>
  <si>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</si>
  <si>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</si>
  <si>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</si>
  <si>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</si>
  <si>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</si>
  <si>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</si>
  <si>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</si>
  <si>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</si>
  <si>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</si>
  <si>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</si>
  <si>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</si>
  <si>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</si>
  <si>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</si>
  <si>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</si>
  <si>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</si>
  <si>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</si>
  <si>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</si>
  <si>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</si>
  <si>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</si>
  <si>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</si>
  <si>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</si>
  <si>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</si>
  <si>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</si>
  <si>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</si>
  <si>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</si>
  <si>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</si>
  <si>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</si>
  <si>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</si>
  <si>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</si>
  <si>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</si>
  <si>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</si>
  <si>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</si>
  <si>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</si>
  <si>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</si>
  <si>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</si>
  <si>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</si>
  <si>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</si>
  <si>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</si>
  <si>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</si>
  <si>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</si>
  <si>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</si>
  <si>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</si>
  <si>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</si>
  <si>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</si>
  <si>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</si>
  <si>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</si>
  <si>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</si>
  <si>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</si>
  <si>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</si>
  <si>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</si>
  <si>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</si>
  <si>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</si>
  <si>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</si>
  <si>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</si>
  <si>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</si>
  <si>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</si>
  <si>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</si>
  <si>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</si>
  <si>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</si>
  <si>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</si>
  <si>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</si>
  <si>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</si>
  <si>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</si>
  <si>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</si>
  <si>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</si>
  <si>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</si>
  <si>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</si>
  <si>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</si>
  <si>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</si>
  <si>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</si>
  <si>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</si>
  <si>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</si>
  <si>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</si>
  <si>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</si>
  <si>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</si>
  <si>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</si>
  <si>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</si>
  <si>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</si>
  <si>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</si>
  <si>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</si>
  <si>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</si>
  <si>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</si>
  <si>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</si>
  <si>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</si>
  <si>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</si>
  <si>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</si>
  <si>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</si>
  <si>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</si>
  <si>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</si>
  <si>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</si>
  <si>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</si>
  <si>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</si>
  <si>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</si>
  <si>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</si>
  <si>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</si>
  <si>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</si>
  <si>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</si>
  <si>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</si>
  <si>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</si>
  <si>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</si>
  <si>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</si>
  <si>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</si>
  <si>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</si>
  <si>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</si>
  <si>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</si>
  <si>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</si>
  <si>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</si>
  <si>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</si>
  <si>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</si>
  <si>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</si>
  <si>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</si>
  <si>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</si>
  <si>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</si>
  <si>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</si>
  <si>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</si>
  <si>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</si>
  <si>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</si>
  <si>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</si>
  <si>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</si>
  <si>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</si>
  <si>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</si>
  <si>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</si>
  <si>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</si>
  <si>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</si>
  <si>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</si>
  <si>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</si>
  <si>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</si>
  <si>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</si>
  <si>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</si>
  <si>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</si>
  <si>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</si>
  <si>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</si>
  <si>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</si>
  <si>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</si>
  <si>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</si>
  <si>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</si>
  <si>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</si>
  <si>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</si>
  <si>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</si>
  <si>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</si>
  <si>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</si>
  <si>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</si>
  <si>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</si>
  <si>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</si>
  <si>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</si>
  <si>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</si>
  <si>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</si>
  <si>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</si>
  <si>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</si>
  <si>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</si>
  <si>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</si>
  <si>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</si>
  <si>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</si>
  <si>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</si>
  <si>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</si>
  <si>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</si>
  <si>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</si>
  <si>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</si>
  <si>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</si>
  <si>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</si>
  <si>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</si>
  <si>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</si>
  <si>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</si>
  <si>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</si>
  <si>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</si>
  <si>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</si>
  <si>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</si>
  <si>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</si>
  <si>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</si>
  <si>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</si>
  <si>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</si>
  <si>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</si>
  <si>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</si>
  <si>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</si>
  <si>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</si>
  <si>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</si>
  <si>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</si>
  <si>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</si>
  <si>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</si>
  <si>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</si>
  <si>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</si>
  <si>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</si>
  <si>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</si>
  <si>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</si>
  <si>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</si>
  <si>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</si>
  <si>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</si>
  <si>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</si>
  <si>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</si>
  <si>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</si>
  <si>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</si>
  <si>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</si>
  <si>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</si>
  <si>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</si>
  <si>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</si>
  <si>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</si>
  <si>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</si>
  <si>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</si>
  <si>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</si>
  <si>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</si>
  <si>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</si>
  <si>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</si>
  <si>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</si>
  <si>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</si>
  <si>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</si>
  <si>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</si>
  <si>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</si>
  <si>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</si>
  <si>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</si>
  <si>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</si>
  <si>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</si>
  <si>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</si>
  <si>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</si>
  <si>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</si>
  <si>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</si>
  <si>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</si>
  <si>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</si>
  <si>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</si>
  <si>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</si>
  <si>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</si>
  <si>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</si>
  <si>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</si>
  <si>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</si>
  <si>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</si>
  <si>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</si>
  <si>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</si>
  <si>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</si>
  <si>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</si>
  <si>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</si>
  <si>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</si>
  <si>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</si>
  <si>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</si>
  <si>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</si>
  <si>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</si>
  <si>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</si>
  <si>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</si>
  <si>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</si>
  <si>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</si>
  <si>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</si>
  <si>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</si>
  <si>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</si>
  <si>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</si>
  <si>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</si>
  <si>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</si>
  <si>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</si>
  <si>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</si>
  <si>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</si>
  <si>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</si>
  <si>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</si>
  <si>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</si>
  <si>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</si>
  <si>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</si>
  <si>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</si>
  <si>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</si>
  <si>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</si>
  <si>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</si>
  <si>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</si>
  <si>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</si>
  <si>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</si>
  <si>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</si>
  <si>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</si>
  <si>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</si>
  <si>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</si>
  <si>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</si>
  <si>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</si>
  <si>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</si>
  <si>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</si>
  <si>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</si>
  <si>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</si>
  <si>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</si>
  <si>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</si>
  <si>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</si>
  <si>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</si>
  <si>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</si>
  <si>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</si>
  <si>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</si>
  <si>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</si>
  <si>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</si>
  <si>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</si>
  <si>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</si>
  <si>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</si>
  <si>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</si>
  <si>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</si>
  <si>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</si>
  <si>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</si>
  <si>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</si>
  <si>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</si>
  <si>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</si>
  <si>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</si>
  <si>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</si>
  <si>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</si>
  <si>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</si>
  <si>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</si>
  <si>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</si>
  <si>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</si>
  <si>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</si>
  <si>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</si>
  <si>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</si>
  <si>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</si>
  <si>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</si>
  <si>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</si>
  <si>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</si>
  <si>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</si>
  <si>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</si>
  <si>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</si>
  <si>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</si>
  <si>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</si>
  <si>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</si>
  <si>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</si>
  <si>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</si>
  <si>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</si>
  <si>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</si>
  <si>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</si>
  <si>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</si>
  <si>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</si>
  <si>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</si>
  <si>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</si>
  <si>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</si>
  <si>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</si>
  <si>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</si>
  <si>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</si>
  <si>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</si>
  <si>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</si>
  <si>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</si>
  <si>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</si>
  <si>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</si>
  <si>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</si>
  <si>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</si>
  <si>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</si>
  <si>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</si>
  <si>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</si>
  <si>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</si>
  <si>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</si>
  <si>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</si>
  <si>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</si>
  <si>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</si>
  <si>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</si>
  <si>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</si>
  <si>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</si>
  <si>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</si>
  <si>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</si>
  <si>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</si>
  <si>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</si>
  <si>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</si>
  <si>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</si>
  <si>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</si>
  <si>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</si>
  <si>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</si>
  <si>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</si>
  <si>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</si>
  <si>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</si>
  <si>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</si>
  <si>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</si>
  <si>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</si>
  <si>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</si>
  <si>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</si>
  <si>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</si>
  <si>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</si>
  <si>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</si>
  <si>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</si>
  <si>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</si>
  <si>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</si>
  <si>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</si>
  <si>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</si>
  <si>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</si>
  <si>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</si>
  <si>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</si>
  <si>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</si>
  <si>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</si>
  <si>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</si>
  <si>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</si>
  <si>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</si>
  <si>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</si>
  <si>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</si>
  <si>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</si>
  <si>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</si>
  <si>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</si>
  <si>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</si>
  <si>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</si>
  <si>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</si>
  <si>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</si>
  <si>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</si>
  <si>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</si>
  <si>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</si>
  <si>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</si>
  <si>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</si>
  <si>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</si>
  <si>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</si>
  <si>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</si>
  <si>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</si>
  <si>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</si>
  <si>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</si>
  <si>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</si>
  <si>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</si>
  <si>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</si>
  <si>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</si>
  <si>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</si>
  <si>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</si>
  <si>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</si>
  <si>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</si>
  <si>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</si>
  <si>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</si>
  <si>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</si>
  <si>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</si>
  <si>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</si>
  <si>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</si>
  <si>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</si>
  <si>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</si>
  <si>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</si>
  <si>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</si>
  <si>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</si>
  <si>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</si>
  <si>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</si>
  <si>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</si>
  <si>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</si>
  <si>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</si>
  <si>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</si>
  <si>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</si>
  <si>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</si>
  <si>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</si>
  <si>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</si>
  <si>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</si>
  <si>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</si>
  <si>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</si>
  <si>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</si>
  <si>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</si>
  <si>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</si>
  <si>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</si>
  <si>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</si>
  <si>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</si>
  <si>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</si>
  <si>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</si>
  <si>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</si>
  <si>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</si>
  <si>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</si>
  <si>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</si>
  <si>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</si>
  <si>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</si>
  <si>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</si>
  <si>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</si>
  <si>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</si>
  <si>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</si>
  <si>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</si>
  <si>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</si>
  <si>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</si>
  <si>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</si>
  <si>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</si>
  <si>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</si>
  <si>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</si>
  <si>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</si>
  <si>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</si>
  <si>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</si>
  <si>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</si>
  <si>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</si>
  <si>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</si>
  <si>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</si>
  <si>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</si>
  <si>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</si>
  <si>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</si>
  <si>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</si>
  <si>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</si>
  <si>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</si>
  <si>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</si>
  <si>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</si>
  <si>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</si>
  <si>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</si>
  <si>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</si>
  <si>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</si>
  <si>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</si>
  <si>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</si>
  <si>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</si>
  <si>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</si>
  <si>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</si>
  <si>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</si>
  <si>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</si>
  <si>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</si>
  <si>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</si>
  <si>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</si>
  <si>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</si>
  <si>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</si>
  <si>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</si>
  <si>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</si>
  <si>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</si>
  <si>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</si>
  <si>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</si>
  <si>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</si>
  <si>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</si>
  <si>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</si>
  <si>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</si>
  <si>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</si>
  <si>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</si>
  <si>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</si>
  <si>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</si>
  <si>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</si>
  <si>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</si>
  <si>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</si>
  <si>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</si>
  <si>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</si>
  <si>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</si>
  <si>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</si>
  <si>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</si>
  <si>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</si>
  <si>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</si>
  <si>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</si>
  <si>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</si>
  <si>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</si>
  <si>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</si>
  <si>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</si>
  <si>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</si>
  <si>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</si>
  <si>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</si>
  <si>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</si>
  <si>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</si>
  <si>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</si>
  <si>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</si>
  <si>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</si>
  <si>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</si>
  <si>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</si>
  <si>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</si>
  <si>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</si>
  <si>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</si>
  <si>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</si>
  <si>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</si>
  <si>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</si>
  <si>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</si>
  <si>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</si>
  <si>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</si>
  <si>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</si>
  <si>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</si>
  <si>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</si>
  <si>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</si>
  <si>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</si>
  <si>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</si>
  <si>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</si>
  <si>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</si>
  <si>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</si>
  <si>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</si>
  <si>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</si>
  <si>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</si>
  <si>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</si>
  <si>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</si>
  <si>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</si>
  <si>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</si>
  <si>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</si>
  <si>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</si>
  <si>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</si>
  <si>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</si>
  <si>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</si>
  <si>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</si>
  <si>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</si>
  <si>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</si>
  <si>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</si>
  <si>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</si>
  <si>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</si>
  <si>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</si>
  <si>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</si>
  <si>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</si>
  <si>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</si>
  <si>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</si>
  <si>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</si>
  <si>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</si>
  <si>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</si>
  <si>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</si>
  <si>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</si>
  <si>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</si>
  <si>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</si>
  <si>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</si>
  <si>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</si>
  <si>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</si>
  <si>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</si>
  <si>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</si>
  <si>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</si>
  <si>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</si>
  <si>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</si>
  <si>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</si>
  <si>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</si>
  <si>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</si>
  <si>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</si>
  <si>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</si>
  <si>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</si>
  <si>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</si>
  <si>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</si>
  <si>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</si>
  <si>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</si>
  <si>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</si>
  <si>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</si>
  <si>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</si>
  <si>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</si>
  <si>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</si>
  <si>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</si>
  <si>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</si>
  <si>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</si>
  <si>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</si>
  <si>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</si>
  <si>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</si>
  <si>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</si>
  <si>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</si>
  <si>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</si>
  <si>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</si>
  <si>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</si>
  <si>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</si>
  <si>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</si>
  <si>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</si>
  <si>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</si>
  <si>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</si>
  <si>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</si>
  <si>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</si>
  <si>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</si>
  <si>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</si>
  <si>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</si>
  <si>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</si>
  <si>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</si>
  <si>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</si>
  <si>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</si>
  <si>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</si>
  <si>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</si>
  <si>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</si>
  <si>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</si>
  <si>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</si>
  <si>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</si>
  <si>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</si>
  <si>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</si>
  <si>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</si>
  <si>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</si>
  <si>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</si>
  <si>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</si>
  <si>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</si>
  <si>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</si>
  <si>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</si>
  <si>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</si>
  <si>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</si>
  <si>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</si>
  <si>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</si>
  <si>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</si>
  <si>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</si>
  <si>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</si>
  <si>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</si>
  <si>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</si>
  <si>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</si>
  <si>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</si>
  <si>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</si>
  <si>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</si>
  <si>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</si>
  <si>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</si>
  <si>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</si>
  <si>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</si>
  <si>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</si>
  <si>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</si>
  <si>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</si>
  <si>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</si>
  <si>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</si>
  <si>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</si>
  <si>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</si>
  <si>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</si>
  <si>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</si>
  <si>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</si>
  <si>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</si>
  <si>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</si>
  <si>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</si>
  <si>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</si>
  <si>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</si>
  <si>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</si>
  <si>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</si>
  <si>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</si>
  <si>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</si>
  <si>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</si>
  <si>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</si>
  <si>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</si>
  <si>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</si>
  <si>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</si>
  <si>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</si>
  <si>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</si>
  <si>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</si>
  <si>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</si>
  <si>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</si>
  <si>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</si>
  <si>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</si>
  <si>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</si>
  <si>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</si>
  <si>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</si>
  <si>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</si>
  <si>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</si>
  <si>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</si>
  <si>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</si>
  <si>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</si>
  <si>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</si>
  <si>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</si>
  <si>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</si>
  <si>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</si>
  <si>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</si>
  <si>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</si>
  <si>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</si>
  <si>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</si>
  <si>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</si>
  <si>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</si>
  <si>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</si>
  <si>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</si>
  <si>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</si>
  <si>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</si>
  <si>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</si>
  <si>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</si>
  <si>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</si>
  <si>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</si>
  <si>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</si>
  <si>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</si>
  <si>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</si>
  <si>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</si>
  <si>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</si>
  <si>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</si>
  <si>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</si>
  <si>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</si>
  <si>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</si>
  <si>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</si>
  <si>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</si>
  <si>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</si>
  <si>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</si>
  <si>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</si>
  <si>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</si>
  <si>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</si>
  <si>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</si>
  <si>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</si>
  <si>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</si>
  <si>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</si>
  <si>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</si>
  <si>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</si>
  <si>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</si>
  <si>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</si>
  <si>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</si>
  <si>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</si>
  <si>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</si>
  <si>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</si>
  <si>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</si>
  <si>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</si>
  <si>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</si>
  <si>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</si>
  <si>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</si>
  <si>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</si>
  <si>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</si>
  <si>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</si>
  <si>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</si>
  <si>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</si>
  <si>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</si>
  <si>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</si>
  <si>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</si>
  <si>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</si>
  <si>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</si>
  <si>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</si>
  <si>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</si>
  <si>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</si>
  <si>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</si>
  <si>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</si>
  <si>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</si>
  <si>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</si>
  <si>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</si>
  <si>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</si>
  <si>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</si>
  <si>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</si>
  <si>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</si>
  <si>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</si>
  <si>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</si>
  <si>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</si>
  <si>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</si>
  <si>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</si>
  <si>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</si>
  <si>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</si>
  <si>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</si>
  <si>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</si>
  <si>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</si>
  <si>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</si>
  <si>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</si>
  <si>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</si>
  <si>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</si>
  <si>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</si>
  <si>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</si>
  <si>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</si>
  <si>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</si>
  <si>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</si>
  <si>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</si>
  <si>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</si>
  <si>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</si>
  <si>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</si>
  <si>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</si>
  <si>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</si>
  <si>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</si>
  <si>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</si>
  <si>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</si>
  <si>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</si>
  <si>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</si>
  <si>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</si>
  <si>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</si>
  <si>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</si>
  <si>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</si>
  <si>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</si>
  <si>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</si>
  <si>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</si>
  <si>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</si>
  <si>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</si>
  <si>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</si>
  <si>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</si>
  <si>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</si>
  <si>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</si>
  <si>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</si>
  <si>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</si>
  <si>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</si>
  <si>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</si>
  <si>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</si>
  <si>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</si>
  <si>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</si>
  <si>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</si>
  <si>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</si>
  <si>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</si>
  <si>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</si>
  <si>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</si>
  <si>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</si>
  <si>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</si>
  <si>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</si>
  <si>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</si>
  <si>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</si>
  <si>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</si>
  <si>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</si>
  <si>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</si>
  <si>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</si>
  <si>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</si>
  <si>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</si>
  <si>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</si>
  <si>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</si>
  <si>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</si>
  <si>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</si>
  <si>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</si>
  <si>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</si>
  <si>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</si>
  <si>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</si>
  <si>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</si>
  <si>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</si>
  <si>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</si>
  <si>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</si>
  <si>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</si>
  <si>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</si>
  <si>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</si>
  <si>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</si>
  <si>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</si>
  <si>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</si>
  <si>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</si>
  <si>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</si>
  <si>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</si>
  <si>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</si>
  <si>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</si>
  <si>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</si>
  <si>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</si>
  <si>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</si>
  <si>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</si>
  <si>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</si>
  <si>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</si>
  <si>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</si>
  <si>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</si>
  <si>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</si>
  <si>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</si>
  <si>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</si>
  <si>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</si>
  <si>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</si>
  <si>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</si>
  <si>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</si>
  <si>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</si>
  <si>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</si>
  <si>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</si>
  <si>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</si>
  <si>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</si>
  <si>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</si>
  <si>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</si>
  <si>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</si>
  <si>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</si>
  <si>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</si>
  <si>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</si>
  <si>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</si>
  <si>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</si>
  <si>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</si>
  <si>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</si>
  <si>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</si>
  <si>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</si>
  <si>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</si>
  <si>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</si>
  <si>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</si>
  <si>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</si>
  <si>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</si>
  <si>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</si>
  <si>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</si>
  <si>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</si>
  <si>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</si>
  <si>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</si>
  <si>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</si>
  <si>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</si>
  <si>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</si>
  <si>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</si>
  <si>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</si>
  <si>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</si>
  <si>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</si>
  <si>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</si>
  <si>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</si>
  <si>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</si>
  <si>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</si>
  <si>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</si>
  <si>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</si>
  <si>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</si>
  <si>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</si>
  <si>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</si>
  <si>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</si>
  <si>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</si>
  <si>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</si>
  <si>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</si>
  <si>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</si>
  <si>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</si>
  <si>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</si>
  <si>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</si>
  <si>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</si>
  <si>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</si>
  <si>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</si>
  <si>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</si>
  <si>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</si>
  <si>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</si>
  <si>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</si>
  <si>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</si>
  <si>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</si>
  <si>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</si>
  <si>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</si>
  <si>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</si>
  <si>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</si>
  <si>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</si>
  <si>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</si>
  <si>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</si>
  <si>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</si>
  <si>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</si>
  <si>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</si>
  <si>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</si>
  <si>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</si>
  <si>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</si>
  <si>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</si>
  <si>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</si>
  <si>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</si>
  <si>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</si>
  <si>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</si>
  <si>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</si>
  <si>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</si>
  <si>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</si>
  <si>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</si>
  <si>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</si>
  <si>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</si>
  <si>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</si>
  <si>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</si>
  <si>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</si>
  <si>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</si>
  <si>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</si>
  <si>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</si>
  <si>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</si>
  <si>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</si>
  <si>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</si>
  <si>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</si>
  <si>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</si>
  <si>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</si>
  <si>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</si>
  <si>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</si>
  <si>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</si>
  <si>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</si>
  <si>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</si>
  <si>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</si>
  <si>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</si>
  <si>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</si>
  <si>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</si>
  <si>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</si>
  <si>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</si>
  <si>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</si>
  <si>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</si>
  <si>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</si>
  <si>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</si>
  <si>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</si>
  <si>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</si>
  <si>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</si>
  <si>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</si>
  <si>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</si>
  <si>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</si>
  <si>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</si>
  <si>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</si>
  <si>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</si>
  <si>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</si>
  <si>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</si>
  <si>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</si>
  <si>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</si>
  <si>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</si>
  <si>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</si>
  <si>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</si>
  <si>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</si>
  <si>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</si>
  <si>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</si>
  <si>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</si>
  <si>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</si>
  <si>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</si>
  <si>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</si>
  <si>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</si>
  <si>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</si>
  <si>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</si>
  <si>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</si>
  <si>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</si>
  <si>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</si>
  <si>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</si>
  <si>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</si>
  <si>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</si>
  <si>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</si>
  <si>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</si>
  <si>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</si>
  <si>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</si>
  <si>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</si>
  <si>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</si>
  <si>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</si>
  <si>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</si>
  <si>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</si>
  <si>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</si>
  <si>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</si>
  <si>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</si>
  <si>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</si>
  <si>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</si>
  <si>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</si>
  <si>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</si>
  <si>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</si>
  <si>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</si>
  <si>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</si>
  <si>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</si>
  <si>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</si>
  <si>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</si>
  <si>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</si>
  <si>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</si>
  <si>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</si>
  <si>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</si>
  <si>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</si>
  <si>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</si>
  <si>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</si>
  <si>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</si>
  <si>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</si>
  <si>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</si>
  <si>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</si>
  <si>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</si>
  <si>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</si>
  <si>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</si>
  <si>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</si>
  <si>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</si>
  <si>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</si>
  <si>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</si>
  <si>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</si>
  <si>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</si>
  <si>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</si>
  <si>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</si>
  <si>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</si>
  <si>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</si>
  <si>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</si>
  <si>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</si>
  <si>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</si>
  <si>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</si>
  <si>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</si>
  <si>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</si>
  <si>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</si>
  <si>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</si>
  <si>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</si>
  <si>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</si>
  <si>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</si>
  <si>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</si>
  <si>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</si>
  <si>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</si>
  <si>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</si>
  <si>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</si>
  <si>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</si>
  <si>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</si>
  <si>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</si>
  <si>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</si>
  <si>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</si>
  <si>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</si>
  <si>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</si>
  <si>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</si>
  <si>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</si>
  <si>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</si>
  <si>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</si>
  <si>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</si>
  <si>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</si>
  <si>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</si>
  <si>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</si>
  <si>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</si>
  <si>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</si>
  <si>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</si>
  <si>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</si>
  <si>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</si>
  <si>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</si>
  <si>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</si>
  <si>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</si>
  <si>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</si>
  <si>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</si>
  <si>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</si>
  <si>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</si>
  <si>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</si>
  <si>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</si>
  <si>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</si>
  <si>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</si>
  <si>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</si>
  <si>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</si>
  <si>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</si>
  <si>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</si>
  <si>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</si>
  <si>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</si>
  <si>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</si>
  <si>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</si>
  <si>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</si>
  <si>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</si>
  <si>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</si>
  <si>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</si>
  <si>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</si>
  <si>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</si>
  <si>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</si>
  <si>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</si>
  <si>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</si>
  <si>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</si>
  <si>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</si>
  <si>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</si>
  <si>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</si>
  <si>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</si>
  <si>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</si>
  <si>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</si>
  <si>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</si>
  <si>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</si>
  <si>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</si>
  <si>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</si>
  <si>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</si>
  <si>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</si>
  <si>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</si>
  <si>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</si>
  <si>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</si>
  <si>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</si>
  <si>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</si>
  <si>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</si>
  <si>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</si>
  <si>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</si>
  <si>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</si>
  <si>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</si>
  <si>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</si>
  <si>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</si>
  <si>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</si>
  <si>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</si>
  <si>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</si>
  <si>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</si>
  <si>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</si>
  <si>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</si>
  <si>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</si>
  <si>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</si>
  <si>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</si>
  <si>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</si>
  <si>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</si>
  <si>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</si>
  <si>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</si>
  <si>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</si>
  <si>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</si>
  <si>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</si>
  <si>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</si>
  <si>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</si>
  <si>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</si>
  <si>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</si>
  <si>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</si>
  <si>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</si>
  <si>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</si>
  <si>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</si>
  <si>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</si>
  <si>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</si>
  <si>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</si>
  <si>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</si>
  <si>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</si>
  <si>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</si>
  <si>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</si>
  <si>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</si>
  <si>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</si>
  <si>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</si>
  <si>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</si>
  <si>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</si>
  <si>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</si>
  <si>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</si>
  <si>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</si>
  <si>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</si>
  <si>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</si>
  <si>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</si>
  <si>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</si>
  <si>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</si>
  <si>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</si>
  <si>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</si>
  <si>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</si>
  <si>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</si>
  <si>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</si>
  <si>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</si>
  <si>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</si>
  <si>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</si>
  <si>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</si>
  <si>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</si>
  <si>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</si>
  <si>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</si>
  <si>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</si>
  <si>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</si>
  <si>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</si>
  <si>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</si>
  <si>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</si>
  <si>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</si>
  <si>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</si>
  <si>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</si>
  <si>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</si>
  <si>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</si>
  <si>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</si>
  <si>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</si>
  <si>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</si>
  <si>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</si>
  <si>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</si>
  <si>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</si>
  <si>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</si>
  <si>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</si>
  <si>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</si>
  <si>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</si>
  <si>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</si>
  <si>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</si>
  <si>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</si>
  <si>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</si>
  <si>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</si>
  <si>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</si>
  <si>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</si>
  <si>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</si>
  <si>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</si>
  <si>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</si>
  <si>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</si>
  <si>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</si>
  <si>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</si>
  <si>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</si>
  <si>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</si>
  <si>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</si>
  <si>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</si>
  <si>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</si>
  <si>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</si>
  <si>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</si>
  <si>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</si>
  <si>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</si>
  <si>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</si>
  <si>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</si>
  <si>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</si>
  <si>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</si>
  <si>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</si>
  <si>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</si>
  <si>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</si>
  <si>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</si>
  <si>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</si>
  <si>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</si>
  <si>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</si>
  <si>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</si>
  <si>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</si>
  <si>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</si>
  <si>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</si>
  <si>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</si>
  <si>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</si>
  <si>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</si>
  <si>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</si>
  <si>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</si>
  <si>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</si>
  <si>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</si>
  <si>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</si>
  <si>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</si>
  <si>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</si>
  <si>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</si>
  <si>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</si>
  <si>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</si>
  <si>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</si>
  <si>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</si>
  <si>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</si>
  <si>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</si>
  <si>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</si>
  <si>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</si>
  <si>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</si>
  <si>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</si>
  <si>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</si>
  <si>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</si>
  <si>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</si>
  <si>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</si>
  <si>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</si>
  <si>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</si>
  <si>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</si>
  <si>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</si>
  <si>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</si>
  <si>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</si>
  <si>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</si>
  <si>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</si>
  <si>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</si>
  <si>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</si>
  <si>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</si>
  <si>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</si>
  <si>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</si>
  <si>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</si>
  <si>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</si>
  <si>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</si>
  <si>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</si>
  <si>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</si>
  <si>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</si>
  <si>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</si>
  <si>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</si>
  <si>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</si>
  <si>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</si>
  <si>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</si>
  <si>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</si>
  <si>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</si>
  <si>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</si>
  <si>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</si>
  <si>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</si>
  <si>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</si>
  <si>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</si>
  <si>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</si>
  <si>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</si>
  <si>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</si>
  <si>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</si>
  <si>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</si>
  <si>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</si>
  <si>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</si>
  <si>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</si>
  <si>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</si>
  <si>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</si>
  <si>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</si>
  <si>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</si>
  <si>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</si>
  <si>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</si>
  <si>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</si>
  <si>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</si>
  <si>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</si>
  <si>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</si>
  <si>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</si>
  <si>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</si>
  <si>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</si>
  <si>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</si>
  <si>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</si>
  <si>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</si>
  <si>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</si>
  <si>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</si>
  <si>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</si>
  <si>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</si>
  <si>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</si>
  <si>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</si>
  <si>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</si>
  <si>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</si>
  <si>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</si>
  <si>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</si>
  <si>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</si>
  <si>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</si>
  <si>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</si>
  <si>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</si>
  <si>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</si>
  <si>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</si>
  <si>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</si>
  <si>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</si>
  <si>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</si>
  <si>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</si>
  <si>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</si>
  <si>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</si>
  <si>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</si>
  <si>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</si>
  <si>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</si>
  <si>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</si>
  <si>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</si>
  <si>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</si>
  <si>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</si>
  <si>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</si>
  <si>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</si>
  <si>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</si>
  <si>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</si>
  <si>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</si>
  <si>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</si>
  <si>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</si>
  <si>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</si>
  <si>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</si>
  <si>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</si>
  <si>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</si>
  <si>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</si>
  <si>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</si>
  <si>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</si>
  <si>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</si>
  <si>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</si>
  <si>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</si>
  <si>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</si>
  <si>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</si>
  <si>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</si>
  <si>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</si>
  <si>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</si>
  <si>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</si>
  <si>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</si>
  <si>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</si>
  <si>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</si>
  <si>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</si>
  <si>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</si>
  <si>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</si>
  <si>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</si>
  <si>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</si>
  <si>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</si>
  <si>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</si>
  <si>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</si>
  <si>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</si>
  <si>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</si>
  <si>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</si>
  <si>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</si>
  <si>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</si>
  <si>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</si>
  <si>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</si>
  <si>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</si>
  <si>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</si>
  <si>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</si>
  <si>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</si>
  <si>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</si>
  <si>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</si>
  <si>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</si>
  <si>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</si>
  <si>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</si>
  <si>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</si>
  <si>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</si>
  <si>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</si>
  <si>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</si>
  <si>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</si>
  <si>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</si>
  <si>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</si>
  <si>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</si>
  <si>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</si>
  <si>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</si>
  <si>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</si>
  <si>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</si>
  <si>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</si>
  <si>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</si>
  <si>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</si>
  <si>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</si>
  <si>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</si>
  <si>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</si>
  <si>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</si>
  <si>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</si>
  <si>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</si>
  <si>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</si>
  <si>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</si>
  <si>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</si>
  <si>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</si>
  <si>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</si>
  <si>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</si>
  <si>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</si>
  <si>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</si>
  <si>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</si>
  <si>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</si>
  <si>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</si>
  <si>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</si>
  <si>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</si>
  <si>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</si>
  <si>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</si>
  <si>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</si>
  <si>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</si>
  <si>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</si>
  <si>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</si>
  <si>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</si>
  <si>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</si>
  <si>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</si>
  <si>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</si>
  <si>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</si>
  <si>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</si>
  <si>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</si>
  <si>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</si>
  <si>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</si>
  <si>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</si>
  <si>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</si>
  <si>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</si>
  <si>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</si>
  <si>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</si>
  <si>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</si>
  <si>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</si>
  <si>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</si>
  <si>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</si>
  <si>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</si>
  <si>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</si>
  <si>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</si>
  <si>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</si>
  <si>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</si>
  <si>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</si>
  <si>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</si>
  <si>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</si>
  <si>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</si>
  <si>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</si>
  <si>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</si>
  <si>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</si>
  <si>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</si>
  <si>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</si>
  <si>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</si>
  <si>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</si>
  <si>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</si>
  <si>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</si>
  <si>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</si>
  <si>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</si>
  <si>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</si>
  <si>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</si>
  <si>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</si>
  <si>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</si>
  <si>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</si>
  <si>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</si>
  <si>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</si>
  <si>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</si>
  <si>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</si>
  <si>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</si>
  <si>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</si>
  <si>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</si>
  <si>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</si>
  <si>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</si>
  <si>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</si>
  <si>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</si>
  <si>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</si>
  <si>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</si>
  <si>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</si>
  <si>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</si>
  <si>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</si>
  <si>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</si>
  <si>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</si>
  <si>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</si>
  <si>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</si>
  <si>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</si>
  <si>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</si>
  <si>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</si>
  <si>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</si>
  <si>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</si>
  <si>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</si>
  <si>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</si>
  <si>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</si>
  <si>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</si>
  <si>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</si>
  <si>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</si>
  <si>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</si>
  <si>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</si>
  <si>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</si>
  <si>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</si>
  <si>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</si>
  <si>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</si>
  <si>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</si>
  <si>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</si>
  <si>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</si>
  <si>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</si>
  <si>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</si>
  <si>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</si>
  <si>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</si>
  <si>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</si>
  <si>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</si>
  <si>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</si>
  <si>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</si>
  <si>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</si>
  <si>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</si>
  <si>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</si>
  <si>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</si>
  <si>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</si>
  <si>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</si>
  <si>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</si>
  <si>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</si>
  <si>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</si>
  <si>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</si>
  <si>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</si>
  <si>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</si>
  <si>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</si>
  <si>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</si>
  <si>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</si>
  <si>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</si>
  <si>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</si>
  <si>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</si>
  <si>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</si>
  <si>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</si>
  <si>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</si>
  <si>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</si>
  <si>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</si>
  <si>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</si>
  <si>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</si>
  <si>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</si>
  <si>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</si>
  <si>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</si>
  <si>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</si>
  <si>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</si>
  <si>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</si>
  <si>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</si>
  <si>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</si>
  <si>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</si>
  <si>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</si>
  <si>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</si>
  <si>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</si>
  <si>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</si>
  <si>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</si>
  <si>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</si>
  <si>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</si>
  <si>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</si>
  <si>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</si>
  <si>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</si>
  <si>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</si>
  <si>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</si>
  <si>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</si>
  <si>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</si>
  <si>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</si>
  <si>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</si>
  <si>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</si>
  <si>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</si>
  <si>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</si>
  <si>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</si>
  <si>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</si>
  <si>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</si>
  <si>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</si>
  <si>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</si>
  <si>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</si>
  <si>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</si>
  <si>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</si>
  <si>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</si>
  <si>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</si>
  <si>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</si>
  <si>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</si>
  <si>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</si>
  <si>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</si>
  <si>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</si>
  <si>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</si>
  <si>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</si>
  <si>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</si>
  <si>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</si>
  <si>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</si>
  <si>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</si>
  <si>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</si>
  <si>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</si>
  <si>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</si>
  <si>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</si>
  <si>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</si>
  <si>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</si>
  <si>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</si>
  <si>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</si>
  <si>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</si>
  <si>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</si>
  <si>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</si>
  <si>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</si>
  <si>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</si>
  <si>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</si>
  <si>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</si>
  <si>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</si>
  <si>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</si>
  <si>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</si>
  <si>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</si>
  <si>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</si>
  <si>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</si>
  <si>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</si>
  <si>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</si>
  <si>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</si>
  <si>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</si>
  <si>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</si>
  <si>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</si>
  <si>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</si>
  <si>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</si>
  <si>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</si>
  <si>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</si>
  <si>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</si>
  <si>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</si>
  <si>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</si>
  <si>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</si>
  <si>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</si>
  <si>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</si>
  <si>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</si>
  <si>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</si>
  <si>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</si>
  <si>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</si>
  <si>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</si>
  <si>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</si>
  <si>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</si>
  <si>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</si>
  <si>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</si>
  <si>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</si>
  <si>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</si>
  <si>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</si>
  <si>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</si>
  <si>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</si>
  <si>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</si>
  <si>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</si>
  <si>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</si>
  <si>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</si>
  <si>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</si>
  <si>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</si>
  <si>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</si>
  <si>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</si>
  <si>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</si>
  <si>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</si>
  <si>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</si>
  <si>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</si>
  <si>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</si>
  <si>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</si>
  <si>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</si>
  <si>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</si>
  <si>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</si>
  <si>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</si>
  <si>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</si>
  <si>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</si>
  <si>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</si>
  <si>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</si>
  <si>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</si>
  <si>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</si>
  <si>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</si>
  <si>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</si>
  <si>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</si>
  <si>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</si>
  <si>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</si>
  <si>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</si>
  <si>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</si>
  <si>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</si>
  <si>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</si>
  <si>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</si>
  <si>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</si>
  <si>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</si>
  <si>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</si>
  <si>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</si>
  <si>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</si>
  <si>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</si>
  <si>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</si>
  <si>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</si>
  <si>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</si>
  <si>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</si>
  <si>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</si>
  <si>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</si>
  <si>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</si>
  <si>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</si>
  <si>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</si>
  <si>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</si>
  <si>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</si>
  <si>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</si>
  <si>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</si>
  <si>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</si>
  <si>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</si>
  <si>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</si>
  <si>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</si>
  <si>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</si>
  <si>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</si>
  <si>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</si>
  <si>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</si>
  <si>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</si>
  <si>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</si>
  <si>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</si>
  <si>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</si>
  <si>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</si>
  <si>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</si>
  <si>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</si>
  <si>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</si>
  <si>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</si>
  <si>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</si>
  <si>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</si>
  <si>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</si>
  <si>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</si>
  <si>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</si>
  <si>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</si>
  <si>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</si>
  <si>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</si>
  <si>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</si>
  <si>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</si>
  <si>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</si>
  <si>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</si>
  <si>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</si>
  <si>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</si>
  <si>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</si>
  <si>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</si>
  <si>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</si>
  <si>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</si>
  <si>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</si>
  <si>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</si>
  <si>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</si>
  <si>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</si>
  <si>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</si>
  <si>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</si>
  <si>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</si>
  <si>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</si>
  <si>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</si>
  <si>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</si>
  <si>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</si>
  <si>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</si>
  <si>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</si>
  <si>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</si>
  <si>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</si>
  <si>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</si>
  <si>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</si>
  <si>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</si>
  <si>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</si>
  <si>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</si>
  <si>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</si>
  <si>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</si>
  <si>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</si>
  <si>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</si>
  <si>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</si>
  <si>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</si>
  <si>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</si>
  <si>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</si>
  <si>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</si>
  <si>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</si>
  <si>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</si>
  <si>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</si>
  <si>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</si>
  <si>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</si>
  <si>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</si>
  <si>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</si>
  <si>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</si>
  <si>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</si>
  <si>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</si>
  <si>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</si>
  <si>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</si>
  <si>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</si>
  <si>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</si>
  <si>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</si>
  <si>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</si>
  <si>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</si>
  <si>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</si>
  <si>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</si>
  <si>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</si>
  <si>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</si>
  <si>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</si>
  <si>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</si>
  <si>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</si>
  <si>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</si>
  <si>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</si>
  <si>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</si>
  <si>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</si>
  <si>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</si>
  <si>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</si>
  <si>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</si>
  <si>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</si>
  <si>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</si>
  <si>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</si>
  <si>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</si>
  <si>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</si>
  <si>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</si>
  <si>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</si>
  <si>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</si>
  <si>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</si>
  <si>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</si>
  <si>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</si>
  <si>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</si>
  <si>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</si>
  <si>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</si>
  <si>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</si>
  <si>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</si>
  <si>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</si>
  <si>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</si>
  <si>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</si>
  <si>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</si>
  <si>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</si>
  <si>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</si>
  <si>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</si>
  <si>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</si>
  <si>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</si>
  <si>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</si>
  <si>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</si>
  <si>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</si>
  <si>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</si>
  <si>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</si>
  <si>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</si>
  <si>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</si>
  <si>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</si>
  <si>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</si>
  <si>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</si>
  <si>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</si>
  <si>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</si>
  <si>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</si>
  <si>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</si>
  <si>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</si>
  <si>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</si>
  <si>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</si>
  <si>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</si>
  <si>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</si>
  <si>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</si>
  <si>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</si>
  <si>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</si>
  <si>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</si>
  <si>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</si>
  <si>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</si>
  <si>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</si>
  <si>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</si>
  <si>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</si>
  <si>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</si>
  <si>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</si>
  <si>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</si>
  <si>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</si>
  <si>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</si>
  <si>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</si>
  <si>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</si>
  <si>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</si>
  <si>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</si>
  <si>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</si>
  <si>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</si>
  <si>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</si>
  <si>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</si>
  <si>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</si>
  <si>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</si>
  <si>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</si>
  <si>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</si>
  <si>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</si>
  <si>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</si>
  <si>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</si>
  <si>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</si>
  <si>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</si>
  <si>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</si>
  <si>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</si>
  <si>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</si>
  <si>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</si>
  <si>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</si>
  <si>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</si>
  <si>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</si>
  <si>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</si>
  <si>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</si>
  <si>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</si>
  <si>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</si>
  <si>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</si>
  <si>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</si>
  <si>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</si>
  <si>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</si>
  <si>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</si>
  <si>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</si>
  <si>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</si>
  <si>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</si>
  <si>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</si>
  <si>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</si>
  <si>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</si>
  <si>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</si>
  <si>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</si>
  <si>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</si>
  <si>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</si>
  <si>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</si>
  <si>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</si>
  <si>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</si>
  <si>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</si>
  <si>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</si>
  <si>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</si>
  <si>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</si>
  <si>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</si>
  <si>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</si>
  <si>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</si>
  <si>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</si>
  <si>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</si>
  <si>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</si>
  <si>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</si>
  <si>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</si>
  <si>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</si>
  <si>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</si>
  <si>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</si>
  <si>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</si>
  <si>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</si>
  <si>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</si>
  <si>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</si>
  <si>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</si>
  <si>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</si>
  <si>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</si>
  <si>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</si>
  <si>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</si>
  <si>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</si>
  <si>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</si>
  <si>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</si>
  <si>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</si>
  <si>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</si>
  <si>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</si>
  <si>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</si>
  <si>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</si>
  <si>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</si>
  <si>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</si>
  <si>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</si>
  <si>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</si>
  <si>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</si>
  <si>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</si>
  <si>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</si>
  <si>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</si>
  <si>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</si>
  <si>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</si>
  <si>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</si>
  <si>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</si>
  <si>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</si>
  <si>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</si>
  <si>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</si>
  <si>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</si>
  <si>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</si>
  <si>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</si>
  <si>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</si>
  <si>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</si>
  <si>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</si>
  <si>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</si>
  <si>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</si>
  <si>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</si>
  <si>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</si>
  <si>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</si>
  <si>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</si>
  <si>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</si>
  <si>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</si>
  <si>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</si>
  <si>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</si>
  <si>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</si>
  <si>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</si>
  <si>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</si>
  <si>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</si>
  <si>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</si>
  <si>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</si>
  <si>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</si>
  <si>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</si>
  <si>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</si>
  <si>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</si>
  <si>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</si>
  <si>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</si>
  <si>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</si>
  <si>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</si>
  <si>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</si>
  <si>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</si>
  <si>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</si>
  <si>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</si>
  <si>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</si>
  <si>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</si>
  <si>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</si>
  <si>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</si>
  <si>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</si>
  <si>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</si>
  <si>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</si>
  <si>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</si>
  <si>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</si>
  <si>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</si>
  <si>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</si>
  <si>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</si>
  <si>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</si>
  <si>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</si>
  <si>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</si>
  <si>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</si>
  <si>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</si>
  <si>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</si>
  <si>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</si>
  <si>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</si>
  <si>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</si>
  <si>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</si>
  <si>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</si>
  <si>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</si>
  <si>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</si>
  <si>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</si>
  <si>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</si>
  <si>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</si>
  <si>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</si>
  <si>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</si>
  <si>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</si>
  <si>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</si>
  <si>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</si>
  <si>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</si>
  <si>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</si>
  <si>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</si>
  <si>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</si>
  <si>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</si>
  <si>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</si>
  <si>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</si>
  <si>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</si>
  <si>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</si>
  <si>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</si>
  <si>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</si>
  <si>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</si>
  <si>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</si>
  <si>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</si>
  <si>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</si>
  <si>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</si>
  <si>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</si>
  <si>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</si>
  <si>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</si>
  <si>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</si>
  <si>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</si>
  <si>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</si>
  <si>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</si>
  <si>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</si>
  <si>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</si>
  <si>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</si>
  <si>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</si>
  <si>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</si>
  <si>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</si>
  <si>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</si>
  <si>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</si>
  <si>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</si>
  <si>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</si>
  <si>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</si>
  <si>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</si>
  <si>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</si>
  <si>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</si>
  <si>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</si>
  <si>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</si>
  <si>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</si>
  <si>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</si>
  <si>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</si>
  <si>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</si>
  <si>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</si>
  <si>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</si>
  <si>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</si>
  <si>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</si>
  <si>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</si>
  <si>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</si>
  <si>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</si>
  <si>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</si>
  <si>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</si>
  <si>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</si>
  <si>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</si>
  <si>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</si>
  <si>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</si>
  <si>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</si>
  <si>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</si>
  <si>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</si>
  <si>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</si>
  <si>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</si>
  <si>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</si>
  <si>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</si>
  <si>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</si>
  <si>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</si>
  <si>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</si>
  <si>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</si>
  <si>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</si>
  <si>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</si>
  <si>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</si>
  <si>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</si>
  <si>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</si>
  <si>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</si>
  <si>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</si>
  <si>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</si>
  <si>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</si>
  <si>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</si>
  <si>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</si>
  <si>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</si>
  <si>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</si>
  <si>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</si>
  <si>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</si>
  <si>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</si>
  <si>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</si>
  <si>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</si>
  <si>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</si>
  <si>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</si>
  <si>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</si>
  <si>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</si>
  <si>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</si>
  <si>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</si>
  <si>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</si>
  <si>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</si>
  <si>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</si>
  <si>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</si>
  <si>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</si>
  <si>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</si>
  <si>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</si>
  <si>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</si>
  <si>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</si>
  <si>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</si>
  <si>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</si>
  <si>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</si>
  <si>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</si>
  <si>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</si>
  <si>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</si>
  <si>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</si>
  <si>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</si>
  <si>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</si>
  <si>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</si>
  <si>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</si>
  <si>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</si>
  <si>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</si>
  <si>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</si>
  <si>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</si>
  <si>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</si>
  <si>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</si>
  <si>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</si>
  <si>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</si>
  <si>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</si>
  <si>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</si>
  <si>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</si>
  <si>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</si>
  <si>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</si>
  <si>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</si>
  <si>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</si>
  <si>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</si>
  <si>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</si>
  <si>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</si>
  <si>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</si>
  <si>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</si>
  <si>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</si>
  <si>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</si>
  <si>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</si>
  <si>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</si>
  <si>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</si>
  <si>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</si>
  <si>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</si>
  <si>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</si>
  <si>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</si>
  <si>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</si>
  <si>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</si>
  <si>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</si>
  <si>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</si>
  <si>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</si>
  <si>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</si>
  <si>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</si>
  <si>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</si>
  <si>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</si>
  <si>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</si>
  <si>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</si>
  <si>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</si>
  <si>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</si>
  <si>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</si>
  <si>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</si>
  <si>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</si>
  <si>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</si>
  <si>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</si>
  <si>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</si>
  <si>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</si>
  <si>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</si>
  <si>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</si>
  <si>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</si>
  <si>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</si>
  <si>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</si>
  <si>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</si>
  <si>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</si>
  <si>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</si>
  <si>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</si>
  <si>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</si>
  <si>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</si>
  <si>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</si>
  <si>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</si>
  <si>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</si>
  <si>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</si>
  <si>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</si>
  <si>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</si>
  <si>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</si>
  <si>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</si>
  <si>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</si>
  <si>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</si>
  <si>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</si>
  <si>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</si>
  <si>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</si>
  <si>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</si>
  <si>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</si>
  <si>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</si>
  <si>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</si>
  <si>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</si>
  <si>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</si>
  <si>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</si>
  <si>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</si>
  <si>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</si>
  <si>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</si>
  <si>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</si>
  <si>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</si>
  <si>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</si>
  <si>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</si>
  <si>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</si>
  <si>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</si>
  <si>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</si>
  <si>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</si>
  <si>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</si>
  <si>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</si>
  <si>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</si>
  <si>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</si>
  <si>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</si>
  <si>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</si>
  <si>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</si>
  <si>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</si>
  <si>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</si>
  <si>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</si>
  <si>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</si>
  <si>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</si>
  <si>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</si>
  <si>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</si>
  <si>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</si>
  <si>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</si>
  <si>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</si>
  <si>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</si>
  <si>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</si>
  <si>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</si>
  <si>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</si>
  <si>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</si>
  <si>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</si>
  <si>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</si>
  <si>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</si>
  <si>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</si>
  <si>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</si>
  <si>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</si>
  <si>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</si>
  <si>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</si>
  <si>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</si>
  <si>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</si>
  <si>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</si>
  <si>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</si>
  <si>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</si>
  <si>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</si>
  <si>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</si>
  <si>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</si>
  <si>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</si>
  <si>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</si>
  <si>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</si>
  <si>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</si>
  <si>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</si>
  <si>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</si>
  <si>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</si>
  <si>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</si>
  <si>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</si>
  <si>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</si>
  <si>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</si>
  <si>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</si>
  <si>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</si>
  <si>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</si>
  <si>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</si>
  <si>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</si>
  <si>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</si>
  <si>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</si>
  <si>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</si>
  <si>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</si>
  <si>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</si>
  <si>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</si>
  <si>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</si>
  <si>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</si>
  <si>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</si>
  <si>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</si>
  <si>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</si>
  <si>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</si>
  <si>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</si>
  <si>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</si>
  <si>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</si>
  <si>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</si>
  <si>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</si>
  <si>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</si>
  <si>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</si>
  <si>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</si>
  <si>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</si>
  <si>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</si>
  <si>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</si>
  <si>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</si>
  <si>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</si>
  <si>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</si>
  <si>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</si>
  <si>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</si>
  <si>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</si>
  <si>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</si>
  <si>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</si>
  <si>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</si>
  <si>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</si>
  <si>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</si>
  <si>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</si>
  <si>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</si>
  <si>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</si>
  <si>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</si>
  <si>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</si>
  <si>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</si>
  <si>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</si>
  <si>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</si>
  <si>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</si>
  <si>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</si>
  <si>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</si>
  <si>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</si>
  <si>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</si>
  <si>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</si>
  <si>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</si>
  <si>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</si>
  <si>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</si>
  <si>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</si>
  <si>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</si>
  <si>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</si>
  <si>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</si>
  <si>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</si>
  <si>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</si>
  <si>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</si>
  <si>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</si>
  <si>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</si>
  <si>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</si>
  <si>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</si>
  <si>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</si>
  <si>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</si>
  <si>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</si>
  <si>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</si>
  <si>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</si>
  <si>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</si>
  <si>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</si>
  <si>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</si>
  <si>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</si>
  <si>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</si>
  <si>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</si>
  <si>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</si>
  <si>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</si>
  <si>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</si>
  <si>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</si>
  <si>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</si>
  <si>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</si>
  <si>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</si>
  <si>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</si>
  <si>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</si>
  <si>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</si>
  <si>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</si>
  <si>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</si>
  <si>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</si>
  <si>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</si>
  <si>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</si>
  <si>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</si>
  <si>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</si>
  <si>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</si>
  <si>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</si>
  <si>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</si>
  <si>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</si>
  <si>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</si>
  <si>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</si>
  <si>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</si>
  <si>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</si>
  <si>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</si>
  <si>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</si>
  <si>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</si>
  <si>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</si>
  <si>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</si>
  <si>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</si>
  <si>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</si>
  <si>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</si>
  <si>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</si>
  <si>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</si>
  <si>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</si>
  <si>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</si>
  <si>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</si>
  <si>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</si>
  <si>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</si>
  <si>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</si>
  <si>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</si>
  <si>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</si>
  <si>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</si>
  <si>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</si>
  <si>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</si>
  <si>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</si>
  <si>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</si>
  <si>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</si>
  <si>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</si>
  <si>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</si>
  <si>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</si>
  <si>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</si>
  <si>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</si>
  <si>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</si>
  <si>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</si>
  <si>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</si>
  <si>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</si>
  <si>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</si>
  <si>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</si>
  <si>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</si>
  <si>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</si>
  <si>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</si>
  <si>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</si>
  <si>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</si>
  <si>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</si>
  <si>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</si>
  <si>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</si>
  <si>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</si>
  <si>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</si>
  <si>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</si>
  <si>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</si>
  <si>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</si>
  <si>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</si>
  <si>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</si>
  <si>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</si>
  <si>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</si>
  <si>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</si>
  <si>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</si>
  <si>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</si>
  <si>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</si>
  <si>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</si>
  <si>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</si>
  <si>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</si>
  <si>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</si>
  <si>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</si>
  <si>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</si>
  <si>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</si>
  <si>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</si>
  <si>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</si>
  <si>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</si>
  <si>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</si>
  <si>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</si>
  <si>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</si>
  <si>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</si>
  <si>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</si>
  <si>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</si>
  <si>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</si>
  <si>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</si>
  <si>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</si>
  <si>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</si>
  <si>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</si>
  <si>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</si>
  <si>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</si>
  <si>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</si>
  <si>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</si>
  <si>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</si>
  <si>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</si>
  <si>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</si>
  <si>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</si>
  <si>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</si>
  <si>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</si>
  <si>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</si>
  <si>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</si>
  <si>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</si>
  <si>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</si>
  <si>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</si>
  <si>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</si>
  <si>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</si>
  <si>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</si>
  <si>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</si>
  <si>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</si>
  <si>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</si>
  <si>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</si>
  <si>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</si>
  <si>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</si>
  <si>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</si>
  <si>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</si>
  <si>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</si>
  <si>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</si>
  <si>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</si>
  <si>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</si>
  <si>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</si>
  <si>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</si>
  <si>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</si>
  <si>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</si>
  <si>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</si>
  <si>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</si>
  <si>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</si>
  <si>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</si>
  <si>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</si>
  <si>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</si>
  <si>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</si>
  <si>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</si>
  <si>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</si>
  <si>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</si>
  <si>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</si>
  <si>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</si>
  <si>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</si>
  <si>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</si>
  <si>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</si>
  <si>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</si>
  <si>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</si>
  <si>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</si>
  <si>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</si>
  <si>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</si>
  <si>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</si>
  <si>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</si>
  <si>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</si>
  <si>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</si>
  <si>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</si>
  <si>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</si>
  <si>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</si>
  <si>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</si>
  <si>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</si>
  <si>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</si>
  <si>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</si>
  <si>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</si>
  <si>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</si>
  <si>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</si>
  <si>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</si>
  <si>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</si>
  <si>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</si>
  <si>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</si>
  <si>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</si>
  <si>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</si>
  <si>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</si>
  <si>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</si>
  <si>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</si>
  <si>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</si>
  <si>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</si>
  <si>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</si>
  <si>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</si>
  <si>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</si>
  <si>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</si>
  <si>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</si>
  <si>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</si>
  <si>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</si>
  <si>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</si>
  <si>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</si>
  <si>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</si>
  <si>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</si>
  <si>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</si>
  <si>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</si>
  <si>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</si>
  <si>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</si>
  <si>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</si>
  <si>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</si>
  <si>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</si>
  <si>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</si>
  <si>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</si>
  <si>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</si>
  <si>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</si>
  <si>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</si>
  <si>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</si>
  <si>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</si>
  <si>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</si>
  <si>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</si>
  <si>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</si>
  <si>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</si>
  <si>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</si>
  <si>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</si>
  <si>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</si>
  <si>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</si>
  <si>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</si>
  <si>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</si>
  <si>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</si>
  <si>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</si>
  <si>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</si>
  <si>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</si>
  <si>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</si>
  <si>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</si>
  <si>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</si>
  <si>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</si>
  <si>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</si>
  <si>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</si>
  <si>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</si>
  <si>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</si>
  <si>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</si>
  <si>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</si>
  <si>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</si>
  <si>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</si>
  <si>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</si>
  <si>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</si>
  <si>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</si>
  <si>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</si>
  <si>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</si>
  <si>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</si>
  <si>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</si>
  <si>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</si>
  <si>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</si>
  <si>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</si>
  <si>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</si>
  <si>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</si>
  <si>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</si>
  <si>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</si>
  <si>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</si>
  <si>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</si>
  <si>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</si>
  <si>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</si>
  <si>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</si>
  <si>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</si>
  <si>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</si>
  <si>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</si>
  <si>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</si>
  <si>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</si>
  <si>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</si>
  <si>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</si>
  <si>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</si>
  <si>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</si>
  <si>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</si>
  <si>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</si>
  <si>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</si>
  <si>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</si>
  <si>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</si>
  <si>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</si>
  <si>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</si>
  <si>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</si>
  <si>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</si>
  <si>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</si>
  <si>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</si>
  <si>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</si>
  <si>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</si>
  <si>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</si>
  <si>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</si>
  <si>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</si>
  <si>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</si>
  <si>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</si>
  <si>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</si>
  <si>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</si>
  <si>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</si>
  <si>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</si>
  <si>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</si>
  <si>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</si>
  <si>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</si>
  <si>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</si>
  <si>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</si>
  <si>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</si>
  <si>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</si>
  <si>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</si>
  <si>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</si>
  <si>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</si>
  <si>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</si>
  <si>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</si>
  <si>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</si>
  <si>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</si>
  <si>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</si>
  <si>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</si>
  <si>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</si>
  <si>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</si>
  <si>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</si>
  <si>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</si>
  <si>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</si>
  <si>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</si>
  <si>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</si>
  <si>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</si>
  <si>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</si>
  <si>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</si>
  <si>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</si>
  <si>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</si>
  <si>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</si>
  <si>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</si>
  <si>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</si>
  <si>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</si>
  <si>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</si>
  <si>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</si>
  <si>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</si>
  <si>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</si>
  <si>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</si>
  <si>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</si>
  <si>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</si>
  <si>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</si>
  <si>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</si>
  <si>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</si>
  <si>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</si>
  <si>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</si>
  <si>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</si>
  <si>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</si>
  <si>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</si>
  <si>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</si>
  <si>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</si>
  <si>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</si>
  <si>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</si>
  <si>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</si>
  <si>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</si>
  <si>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</si>
  <si>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</si>
  <si>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</si>
  <si>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</si>
  <si>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</si>
  <si>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</si>
  <si>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</si>
  <si>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</si>
  <si>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</si>
  <si>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</si>
  <si>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</si>
  <si>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</si>
  <si>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</si>
  <si>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</si>
  <si>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</si>
  <si>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</si>
  <si>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</si>
  <si>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</si>
  <si>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</si>
  <si>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</si>
  <si>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</si>
  <si>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</si>
  <si>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</si>
  <si>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</si>
  <si>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</si>
  <si>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</si>
  <si>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</si>
  <si>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</si>
  <si>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</si>
  <si>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</si>
  <si>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</si>
  <si>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</si>
  <si>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</si>
  <si>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</si>
  <si>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</si>
  <si>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</si>
  <si>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</si>
  <si>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</si>
  <si>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</si>
  <si>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</si>
  <si>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</si>
  <si>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</si>
  <si>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</si>
  <si>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</si>
  <si>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</si>
  <si>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</si>
  <si>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</si>
  <si>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</si>
  <si>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</si>
  <si>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</si>
  <si>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</si>
  <si>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</si>
  <si>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</si>
  <si>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</si>
  <si>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</si>
  <si>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</si>
  <si>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</si>
  <si>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</si>
  <si>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</si>
  <si>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</si>
  <si>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</si>
  <si>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</si>
  <si>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</si>
  <si>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</si>
  <si>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</si>
  <si>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</si>
  <si>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</si>
  <si>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</si>
  <si>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</si>
  <si>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</si>
  <si>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</si>
  <si>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</si>
  <si>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</si>
  <si>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</si>
  <si>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</si>
  <si>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</si>
  <si>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</si>
  <si>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</si>
  <si>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</si>
  <si>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</si>
  <si>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</si>
  <si>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</si>
  <si>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</si>
  <si>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</si>
  <si>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</si>
  <si>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</si>
  <si>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</si>
  <si>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</si>
  <si>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</si>
  <si>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</si>
  <si>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</si>
  <si>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</si>
  <si>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</si>
  <si>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</si>
  <si>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</si>
  <si>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</si>
  <si>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</si>
  <si>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</si>
  <si>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</si>
  <si>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</si>
  <si>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</si>
  <si>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</si>
  <si>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</si>
  <si>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</si>
  <si>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</si>
  <si>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</si>
  <si>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</si>
  <si>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</si>
  <si>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</si>
  <si>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</si>
  <si>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</si>
  <si>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</si>
  <si>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</si>
  <si>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</si>
  <si>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</si>
  <si>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</si>
  <si>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</si>
  <si>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</si>
  <si>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</si>
  <si>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</si>
  <si>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</si>
  <si>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</si>
  <si>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</si>
  <si>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</si>
  <si>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</si>
  <si>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</si>
  <si>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</si>
  <si>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</si>
  <si>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</si>
  <si>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</si>
  <si>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</si>
  <si>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</si>
  <si>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</si>
  <si>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</si>
  <si>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</si>
  <si>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</si>
  <si>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</si>
  <si>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</si>
  <si>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</si>
  <si>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</si>
  <si>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</si>
  <si>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</si>
  <si>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</si>
  <si>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</si>
  <si>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</si>
  <si>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</si>
  <si>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</si>
  <si>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</si>
  <si>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</si>
  <si>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</si>
  <si>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</si>
  <si>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</si>
  <si>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</si>
  <si>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</si>
  <si>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</si>
  <si>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</si>
  <si>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</si>
  <si>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</si>
  <si>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</si>
  <si>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</si>
  <si>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</si>
  <si>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</si>
  <si>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</si>
  <si>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</si>
  <si>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</si>
  <si>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</si>
  <si>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</si>
  <si>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</si>
  <si>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</si>
  <si>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</si>
  <si>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</si>
  <si>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</si>
  <si>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</si>
  <si>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</si>
  <si>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</si>
  <si>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</si>
  <si>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</si>
  <si>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</si>
  <si>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</si>
  <si>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</si>
  <si>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</si>
  <si>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</si>
  <si>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</si>
  <si>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</si>
  <si>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</si>
  <si>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</si>
  <si>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</si>
  <si>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</si>
  <si>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</si>
  <si>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</si>
  <si>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</si>
  <si>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</si>
  <si>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</si>
  <si>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</si>
  <si>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</si>
  <si>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</si>
  <si>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</si>
  <si>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</si>
  <si>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</si>
  <si>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</si>
  <si>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</si>
  <si>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</si>
  <si>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</si>
  <si>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</si>
  <si>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</si>
  <si>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</si>
  <si>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</si>
  <si>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</si>
  <si>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</si>
  <si>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</si>
  <si>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</si>
  <si>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</si>
  <si>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</si>
  <si>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</si>
  <si>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</si>
  <si>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</si>
  <si>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</si>
  <si>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</si>
  <si>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</si>
  <si>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</si>
  <si>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</si>
  <si>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</si>
  <si>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</si>
  <si>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</si>
  <si>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</si>
  <si>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</si>
  <si>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</si>
  <si>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</si>
  <si>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</si>
  <si>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</si>
  <si>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</si>
  <si>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</si>
  <si>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</si>
  <si>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</si>
  <si>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</si>
  <si>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</si>
  <si>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</si>
  <si>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</si>
  <si>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</si>
  <si>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</si>
  <si>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</si>
  <si>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</si>
  <si>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</si>
  <si>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</si>
  <si>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</si>
  <si>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</si>
  <si>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</si>
  <si>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</si>
  <si>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</si>
  <si>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</si>
  <si>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</si>
  <si>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</si>
  <si>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</si>
  <si>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</si>
  <si>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</si>
  <si>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</si>
  <si>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</si>
  <si>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</si>
  <si>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</si>
  <si>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</si>
  <si>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</si>
  <si>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</si>
  <si>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</si>
  <si>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</si>
  <si>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</si>
  <si>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</si>
  <si>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</si>
  <si>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</si>
  <si>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</si>
  <si>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</si>
  <si>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</si>
  <si>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</si>
  <si>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</si>
  <si>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</si>
  <si>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</si>
  <si>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</si>
  <si>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</si>
  <si>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</si>
  <si>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</si>
  <si>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</si>
  <si>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</si>
  <si>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</si>
  <si>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</si>
  <si>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</si>
  <si>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</si>
  <si>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</si>
  <si>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</si>
  <si>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</si>
  <si>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</si>
  <si>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</si>
  <si>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</si>
  <si>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</si>
  <si>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</si>
  <si>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</si>
  <si>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</si>
  <si>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</si>
  <si>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</si>
  <si>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</si>
  <si>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</si>
  <si>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</si>
  <si>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</si>
  <si>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</si>
  <si>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</si>
  <si>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</si>
  <si>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</si>
  <si>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</si>
  <si>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</si>
  <si>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</si>
  <si>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</si>
  <si>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</si>
  <si>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</si>
  <si>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</si>
  <si>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</si>
  <si>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</si>
  <si>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</si>
  <si>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</si>
  <si>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</si>
  <si>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</si>
  <si>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</si>
  <si>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</si>
  <si>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</si>
  <si>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</si>
  <si>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</si>
  <si>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</si>
  <si>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</si>
  <si>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</si>
  <si>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</si>
  <si>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</si>
  <si>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</si>
  <si>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</si>
  <si>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</si>
  <si>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</si>
  <si>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</si>
  <si>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</si>
  <si>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</si>
  <si>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</si>
  <si>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</si>
  <si>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</si>
  <si>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</si>
  <si>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</si>
  <si>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</si>
  <si>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</si>
  <si>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</si>
  <si>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</si>
  <si>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</si>
  <si>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</si>
  <si>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</si>
  <si>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</si>
  <si>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</si>
  <si>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</si>
  <si>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</si>
  <si>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</si>
  <si>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</si>
  <si>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</si>
  <si>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</si>
  <si>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</si>
  <si>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</si>
  <si>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</si>
  <si>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</si>
  <si>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</si>
  <si>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</si>
  <si>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</si>
  <si>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</si>
  <si>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</si>
  <si>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</si>
  <si>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</si>
  <si>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</si>
  <si>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</si>
  <si>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</si>
  <si>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</si>
  <si>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</si>
  <si>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</si>
  <si>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</si>
  <si>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</si>
  <si>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</si>
  <si>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</si>
  <si>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</si>
  <si>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</si>
  <si>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</si>
  <si>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</si>
  <si>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</si>
  <si>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</si>
  <si>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</si>
  <si>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</si>
  <si>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</si>
  <si>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</si>
  <si>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</si>
  <si>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</si>
  <si>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</si>
  <si>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</si>
  <si>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</si>
  <si>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</si>
  <si>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</si>
  <si>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</si>
  <si>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</si>
  <si>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</si>
  <si>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</si>
  <si>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</si>
  <si>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</si>
  <si>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</si>
  <si>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</si>
  <si>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</si>
  <si>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</si>
  <si>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</si>
  <si>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</si>
  <si>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</si>
  <si>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</si>
  <si>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</si>
  <si>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</si>
  <si>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</si>
  <si>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</si>
  <si>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</si>
  <si>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</si>
  <si>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</si>
  <si>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</si>
  <si>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</si>
  <si>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</si>
  <si>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</si>
  <si>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</si>
  <si>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</si>
  <si>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</si>
  <si>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</si>
  <si>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</si>
  <si>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</si>
  <si>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</si>
  <si>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</si>
  <si>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</si>
  <si>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</si>
  <si>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</si>
  <si>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</si>
  <si>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</si>
  <si>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</si>
  <si>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</si>
  <si>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</si>
  <si>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</si>
  <si>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</si>
  <si>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</si>
  <si>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</si>
  <si>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</si>
  <si>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</si>
  <si>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</si>
  <si>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</si>
  <si>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</si>
  <si>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</si>
  <si>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</si>
  <si>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</si>
  <si>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</si>
  <si>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</si>
  <si>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</si>
  <si>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</si>
  <si>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</si>
  <si>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</si>
  <si>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</si>
  <si>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</si>
  <si>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</si>
  <si>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</si>
  <si>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</si>
  <si>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</si>
  <si>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</si>
  <si>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</si>
  <si>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</si>
  <si>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</si>
  <si>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</si>
  <si>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</si>
  <si>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</si>
  <si>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</si>
  <si>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</si>
  <si>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</si>
  <si>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</si>
  <si>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</si>
  <si>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</si>
  <si>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</si>
  <si>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</si>
  <si>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</si>
  <si>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</si>
  <si>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</si>
  <si>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</si>
  <si>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</si>
  <si>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</si>
  <si>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</si>
  <si>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</si>
  <si>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</si>
  <si>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</si>
  <si>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</si>
  <si>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</si>
  <si>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</si>
  <si>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</si>
  <si>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</si>
  <si>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</si>
  <si>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</si>
  <si>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</si>
  <si>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</si>
  <si>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</si>
  <si>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</si>
  <si>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</si>
  <si>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</si>
  <si>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</si>
  <si>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</si>
  <si>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</si>
  <si>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</si>
  <si>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</si>
  <si>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</si>
  <si>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</si>
  <si>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</si>
  <si>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</si>
  <si>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</si>
  <si>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</si>
  <si>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</si>
  <si>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</si>
  <si>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</si>
  <si>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</si>
  <si>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</si>
  <si>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</si>
  <si>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</si>
  <si>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</si>
  <si>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</si>
  <si>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</si>
  <si>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</si>
  <si>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</si>
  <si>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</si>
  <si>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</si>
  <si>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</si>
  <si>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</si>
  <si>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</si>
  <si>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</si>
  <si>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</si>
  <si>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</si>
  <si>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</si>
  <si>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</si>
  <si>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</si>
  <si>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</si>
  <si>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</si>
  <si>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</si>
  <si>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</si>
  <si>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</si>
  <si>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</si>
  <si>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</si>
  <si>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</si>
  <si>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</si>
  <si>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</si>
  <si>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</si>
  <si>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</si>
  <si>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</si>
  <si>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</si>
  <si>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</si>
  <si>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</si>
  <si>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</si>
  <si>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</si>
  <si>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</si>
  <si>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</si>
  <si>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</si>
  <si>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</si>
  <si>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</si>
  <si>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</si>
  <si>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</si>
  <si>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</si>
  <si>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</si>
  <si>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</si>
  <si>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</si>
  <si>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</si>
  <si>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</si>
  <si>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</si>
  <si>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</si>
  <si>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</si>
  <si>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</si>
  <si>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</si>
  <si>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</si>
  <si>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</si>
  <si>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</si>
  <si>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</si>
  <si>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</si>
  <si>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</si>
  <si>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</si>
  <si>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</si>
  <si>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</si>
  <si>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</si>
  <si>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</si>
  <si>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</si>
  <si>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</si>
  <si>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</si>
  <si>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</si>
  <si>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</si>
  <si>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</si>
  <si>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</si>
  <si>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</si>
  <si>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</si>
  <si>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</si>
  <si>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</si>
  <si>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</si>
  <si>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</si>
  <si>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</si>
  <si>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</si>
  <si>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</si>
  <si>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</si>
  <si>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</si>
  <si>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</si>
  <si>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</si>
  <si>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</si>
  <si>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</si>
  <si>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</si>
  <si>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</si>
  <si>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</si>
  <si>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</si>
  <si>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</si>
  <si>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</si>
  <si>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</si>
  <si>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</si>
  <si>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</si>
  <si>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</si>
  <si>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</si>
  <si>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</si>
  <si>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</si>
  <si>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</si>
  <si>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</si>
  <si>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</si>
  <si>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</si>
  <si>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</si>
  <si>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</si>
  <si>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</si>
  <si>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</si>
  <si>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</si>
  <si>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</si>
  <si>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</si>
  <si>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</si>
  <si>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</si>
  <si>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</si>
  <si>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</si>
  <si>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</si>
  <si>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</si>
  <si>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</si>
  <si>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</si>
  <si>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</si>
  <si>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</si>
  <si>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</si>
  <si>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</si>
  <si>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</si>
  <si>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</si>
  <si>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</si>
  <si>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</si>
  <si>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</si>
  <si>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</si>
  <si>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</si>
  <si>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</si>
  <si>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</si>
  <si>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</si>
  <si>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</si>
  <si>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</si>
  <si>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</si>
  <si>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</si>
  <si>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</si>
  <si>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</si>
  <si>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</si>
  <si>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</si>
  <si>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</si>
  <si>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</si>
  <si>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</si>
  <si>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</si>
  <si>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</si>
  <si>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</si>
  <si>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</si>
  <si>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</si>
  <si>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</si>
  <si>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</si>
  <si>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</si>
  <si>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</si>
  <si>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</si>
  <si>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</si>
  <si>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</si>
  <si>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</si>
  <si>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</si>
  <si>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</si>
  <si>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</si>
  <si>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</si>
  <si>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</si>
  <si>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</si>
  <si>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</si>
  <si>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</si>
  <si>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</si>
  <si>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</si>
  <si>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</si>
  <si>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</si>
  <si>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</si>
  <si>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</si>
  <si>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</si>
  <si>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</si>
  <si>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</si>
  <si>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</si>
  <si>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</si>
  <si>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</si>
  <si>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</si>
  <si>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</si>
  <si>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</si>
  <si>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</si>
  <si>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</si>
  <si>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</si>
  <si>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</si>
  <si>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</si>
  <si>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</si>
  <si>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</si>
  <si>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</si>
  <si>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</si>
  <si>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</si>
  <si>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</si>
  <si>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</si>
  <si>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</si>
  <si>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</si>
  <si>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</si>
  <si>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</si>
  <si>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</si>
  <si>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</si>
  <si>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</si>
  <si>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</si>
  <si>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</si>
  <si>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</si>
  <si>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</si>
  <si>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</si>
  <si>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</si>
  <si>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</si>
  <si>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</si>
  <si>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</si>
  <si>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</si>
  <si>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</si>
  <si>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</si>
  <si>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</si>
  <si>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</si>
  <si>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</si>
  <si>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</si>
  <si>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</si>
  <si>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</si>
  <si>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</si>
  <si>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</si>
  <si>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</si>
  <si>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</si>
  <si>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</si>
  <si>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</si>
  <si>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</si>
  <si>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</si>
  <si>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</si>
  <si>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</si>
  <si>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</si>
  <si>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</si>
  <si>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</si>
  <si>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</si>
  <si>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</si>
  <si>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</si>
  <si>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</si>
  <si>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</si>
  <si>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</si>
  <si>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</si>
  <si>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</si>
  <si>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</si>
  <si>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</si>
  <si>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</si>
  <si>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</si>
  <si>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</si>
  <si>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</si>
  <si>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</si>
  <si>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</si>
  <si>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</si>
  <si>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</si>
  <si>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</si>
  <si>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</si>
  <si>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</si>
  <si>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</si>
  <si>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</si>
  <si>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</si>
  <si>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</si>
  <si>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</si>
  <si>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</si>
  <si>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</si>
  <si>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</si>
  <si>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</si>
  <si>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</si>
  <si>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</si>
  <si>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</si>
  <si>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</si>
  <si>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</si>
  <si>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</si>
  <si>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</si>
  <si>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</si>
  <si>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</si>
  <si>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</si>
  <si>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</si>
  <si>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</si>
  <si>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</si>
  <si>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</si>
  <si>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</si>
  <si>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</si>
  <si>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</si>
  <si>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</si>
  <si>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</si>
  <si>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</si>
  <si>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</si>
  <si>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</si>
  <si>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</si>
  <si>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</si>
  <si>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</si>
  <si>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</si>
  <si>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</si>
  <si>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</si>
  <si>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</si>
  <si>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</si>
  <si>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</si>
  <si>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</si>
  <si>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</si>
  <si>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</si>
  <si>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</si>
  <si>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</si>
  <si>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</si>
  <si>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</si>
  <si>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</si>
  <si>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</si>
  <si>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</si>
  <si>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</si>
  <si>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</si>
  <si>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</si>
  <si>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</si>
  <si>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</si>
  <si>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</si>
  <si>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</si>
  <si>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</si>
  <si>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</si>
  <si>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</si>
  <si>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</si>
  <si>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</si>
  <si>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</si>
  <si>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</si>
  <si>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</si>
  <si>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</si>
  <si>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</si>
  <si>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</si>
  <si>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</si>
  <si>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</si>
  <si>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</si>
  <si>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</si>
  <si>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</si>
  <si>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</si>
  <si>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</si>
  <si>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</si>
  <si>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</si>
  <si>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</si>
  <si>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</si>
  <si>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</si>
  <si>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</si>
  <si>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</si>
  <si>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</si>
  <si>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</si>
  <si>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</si>
  <si>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</si>
  <si>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</si>
  <si>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</si>
  <si>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</si>
  <si>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</si>
  <si>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</si>
  <si>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</si>
  <si>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</si>
  <si>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</si>
  <si>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</si>
  <si>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</si>
  <si>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</si>
  <si>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</si>
  <si>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</si>
  <si>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</si>
  <si>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</si>
  <si>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</si>
  <si>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</si>
  <si>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</si>
  <si>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</si>
  <si>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</si>
  <si>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</si>
  <si>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</si>
  <si>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</si>
  <si>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</si>
  <si>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</si>
  <si>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</si>
  <si>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</si>
  <si>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</si>
  <si>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</si>
  <si>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</si>
  <si>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</si>
  <si>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</si>
  <si>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</si>
  <si>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</si>
  <si>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</si>
  <si>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</si>
  <si>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</si>
  <si>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</si>
  <si>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</si>
  <si>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</si>
  <si>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</si>
  <si>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</si>
  <si>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</si>
  <si>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</si>
  <si>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</si>
  <si>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</si>
  <si>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</si>
  <si>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</si>
  <si>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</si>
  <si>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</si>
  <si>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</si>
  <si>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</si>
  <si>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</si>
  <si>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</si>
  <si>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</si>
  <si>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</si>
  <si>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</si>
  <si>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</si>
  <si>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</si>
  <si>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</si>
  <si>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</si>
  <si>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</si>
  <si>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</si>
  <si>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</si>
  <si>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</si>
  <si>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</si>
  <si>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</si>
  <si>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</si>
  <si>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</si>
  <si>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</si>
  <si>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</si>
  <si>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</si>
  <si>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</si>
  <si>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</si>
  <si>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</si>
  <si>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</si>
  <si>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</si>
  <si>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</si>
  <si>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</si>
  <si>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</si>
  <si>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</si>
  <si>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</si>
  <si>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</si>
  <si>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</si>
  <si>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</si>
  <si>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</si>
  <si>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</si>
  <si>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</si>
  <si>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</si>
  <si>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</si>
  <si>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</si>
  <si>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</si>
  <si>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</si>
  <si>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</si>
  <si>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</si>
  <si>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</si>
  <si>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</si>
  <si>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</si>
  <si>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</si>
  <si>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</si>
  <si>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</si>
  <si>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</si>
  <si>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</si>
  <si>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</si>
  <si>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</si>
  <si>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</si>
  <si>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</si>
  <si>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</si>
  <si>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</si>
  <si>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</si>
  <si>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</si>
  <si>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</si>
  <si>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</si>
  <si>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</si>
  <si>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</si>
  <si>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</si>
  <si>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</si>
  <si>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</si>
  <si>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</si>
  <si>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</si>
  <si>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</si>
  <si>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</si>
  <si>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</si>
  <si>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</si>
  <si>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</si>
  <si>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</si>
  <si>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</si>
  <si>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</si>
  <si>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</si>
  <si>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</si>
  <si>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</si>
  <si>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</si>
  <si>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</si>
  <si>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</si>
  <si>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</si>
  <si>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</si>
  <si>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</si>
  <si>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</si>
  <si>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</si>
  <si>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</si>
  <si>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</si>
  <si>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</si>
  <si>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</si>
  <si>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</si>
  <si>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</si>
  <si>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</si>
  <si>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</si>
  <si>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</si>
  <si>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</si>
  <si>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</si>
  <si>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</si>
  <si>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</si>
  <si>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</si>
  <si>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</si>
  <si>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</si>
  <si>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</si>
  <si>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</si>
  <si>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</si>
  <si>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</si>
  <si>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</si>
  <si>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</si>
  <si>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</si>
  <si>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</si>
  <si>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</si>
  <si>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</si>
  <si>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</si>
  <si>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</si>
  <si>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</si>
  <si>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</si>
  <si>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</si>
  <si>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</si>
  <si>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</si>
  <si>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</si>
  <si>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</si>
  <si>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</si>
  <si>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</si>
  <si>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</si>
  <si>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</si>
  <si>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</si>
  <si>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</si>
  <si>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</si>
  <si>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</si>
  <si>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</si>
  <si>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</si>
  <si>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</si>
  <si>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</si>
  <si>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</si>
  <si>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</si>
  <si>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</si>
  <si>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</si>
  <si>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</si>
  <si>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</si>
  <si>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</si>
  <si>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</si>
  <si>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</si>
  <si>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</si>
  <si>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</si>
  <si>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</si>
  <si>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</si>
  <si>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</si>
  <si>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</si>
  <si>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</si>
  <si>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</si>
  <si>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</si>
  <si>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</si>
  <si>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</si>
  <si>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</si>
  <si>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</si>
  <si>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</si>
  <si>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</si>
  <si>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</si>
  <si>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</si>
  <si>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</si>
  <si>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</si>
  <si>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</si>
  <si>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</si>
  <si>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</si>
  <si>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</si>
  <si>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</si>
  <si>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</si>
  <si>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</si>
  <si>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</si>
  <si>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</si>
  <si>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</si>
  <si>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</si>
  <si>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</si>
  <si>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</si>
  <si>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</si>
  <si>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</si>
  <si>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</si>
  <si>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</si>
  <si>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</si>
  <si>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</si>
  <si>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</si>
  <si>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</si>
  <si>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</si>
  <si>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</si>
  <si>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</si>
  <si>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</si>
  <si>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</si>
  <si>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</si>
  <si>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</si>
  <si>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</si>
  <si>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</si>
  <si>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</si>
  <si>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</si>
  <si>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</si>
  <si>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</si>
  <si>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</si>
  <si>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</si>
  <si>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</si>
  <si>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</si>
  <si>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</si>
  <si>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</si>
  <si>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</si>
  <si>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</si>
  <si>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</si>
  <si>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</si>
  <si>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</si>
  <si>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</si>
  <si>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</si>
  <si>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</si>
  <si>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</si>
  <si>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</si>
  <si>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</si>
  <si>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</si>
  <si>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</si>
  <si>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</si>
  <si>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</si>
  <si>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</si>
  <si>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</si>
  <si>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</si>
  <si>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</si>
  <si>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</si>
  <si>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</si>
  <si>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</si>
  <si>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</si>
  <si>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</si>
  <si>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</si>
  <si>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</si>
  <si>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</si>
  <si>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</si>
  <si>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</si>
  <si>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</si>
  <si>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</si>
  <si>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</si>
  <si>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</si>
  <si>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</si>
  <si>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</si>
  <si>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</si>
  <si>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</si>
  <si>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</si>
  <si>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</si>
  <si>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</si>
  <si>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</si>
  <si>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</si>
  <si>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</si>
  <si>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</si>
  <si>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</si>
  <si>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</si>
  <si>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</si>
  <si>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</si>
  <si>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</si>
  <si>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</si>
  <si>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</si>
  <si>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</si>
  <si>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</si>
  <si>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</si>
  <si>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</si>
  <si>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</si>
  <si>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</si>
  <si>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</si>
  <si>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</si>
  <si>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</si>
  <si>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</si>
  <si>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</si>
  <si>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</si>
  <si>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</si>
  <si>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</si>
  <si>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</si>
  <si>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</si>
  <si>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</si>
  <si>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</si>
  <si>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</si>
  <si>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</si>
  <si>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</si>
  <si>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</si>
  <si>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</si>
  <si>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</si>
  <si>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</si>
  <si>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</si>
  <si>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</si>
  <si>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</si>
  <si>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</si>
  <si>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</si>
  <si>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</si>
  <si>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</si>
  <si>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</si>
  <si>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</si>
  <si>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</si>
  <si>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</si>
  <si>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</si>
  <si>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</si>
  <si>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</si>
  <si>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</si>
  <si>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</si>
  <si>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</si>
  <si>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</si>
  <si>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</si>
  <si>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</si>
  <si>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</si>
  <si>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</si>
  <si>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</si>
  <si>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</si>
  <si>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</si>
  <si>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</si>
  <si>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</si>
  <si>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</si>
  <si>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</si>
  <si>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</si>
  <si>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</si>
  <si>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</si>
  <si>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</si>
  <si>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</si>
  <si>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</si>
  <si>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</si>
  <si>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</si>
  <si>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</si>
  <si>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</si>
  <si>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</si>
  <si>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</si>
  <si>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</si>
  <si>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</si>
  <si>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</si>
  <si>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</si>
  <si>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</si>
  <si>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</si>
  <si>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</si>
  <si>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</si>
  <si>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</si>
  <si>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</si>
  <si>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</si>
  <si>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</si>
  <si>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</si>
  <si>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</si>
  <si>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</si>
  <si>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</si>
  <si>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</si>
  <si>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</si>
  <si>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</si>
  <si>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</si>
  <si>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</si>
  <si>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</si>
  <si>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</si>
  <si>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</si>
  <si>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</si>
  <si>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</si>
  <si>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</si>
  <si>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</si>
  <si>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</si>
  <si>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</si>
  <si>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</si>
  <si>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</si>
  <si>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</si>
  <si>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</si>
  <si>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</si>
  <si>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</si>
  <si>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</si>
  <si>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</si>
  <si>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</si>
  <si>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</si>
  <si>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</si>
  <si>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</si>
  <si>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</si>
  <si>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</si>
  <si>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</si>
  <si>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</si>
  <si>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</si>
  <si>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</si>
  <si>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</si>
  <si>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</si>
  <si>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</si>
  <si>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</si>
  <si>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</si>
  <si>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</si>
  <si>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</si>
  <si>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</si>
  <si>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</si>
  <si>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</si>
  <si>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</si>
  <si>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</si>
  <si>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</si>
  <si>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</si>
  <si>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</si>
  <si>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</si>
  <si>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</si>
  <si>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</si>
  <si>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</si>
  <si>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</si>
  <si>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</si>
  <si>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</si>
  <si>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</si>
  <si>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</si>
  <si>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</si>
  <si>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</si>
  <si>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</si>
  <si>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</si>
  <si>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</si>
  <si>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</si>
  <si>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</si>
  <si>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</si>
  <si>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</si>
  <si>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</si>
  <si>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</si>
  <si>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</si>
  <si>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</si>
  <si>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</si>
  <si>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</si>
  <si>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</si>
  <si>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</si>
  <si>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</si>
  <si>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</si>
  <si>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</si>
  <si>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</si>
  <si>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</si>
  <si>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</si>
  <si>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</si>
  <si>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</si>
  <si>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</si>
  <si>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</si>
  <si>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</si>
  <si>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</si>
  <si>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</si>
  <si>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</si>
  <si>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</si>
  <si>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</si>
  <si>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</si>
  <si>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</si>
  <si>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</si>
  <si>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</si>
  <si>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</si>
  <si>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</si>
  <si>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</si>
  <si>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</si>
  <si>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</si>
  <si>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</si>
  <si>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</si>
  <si>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</si>
  <si>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</si>
  <si>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</si>
  <si>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</si>
  <si>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</si>
  <si>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</si>
  <si>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</si>
  <si>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</si>
  <si>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</si>
  <si>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</si>
  <si>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</si>
  <si>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</si>
  <si>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</si>
  <si>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</si>
  <si>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</si>
  <si>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</si>
  <si>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</si>
  <si>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</si>
  <si>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</si>
  <si>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</si>
  <si>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</si>
  <si>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</si>
  <si>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</si>
  <si>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</si>
  <si>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</si>
  <si>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</si>
  <si>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</si>
  <si>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</si>
  <si>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</si>
  <si>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</si>
  <si>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</si>
  <si>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</si>
  <si>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</si>
  <si>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</si>
  <si>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</si>
  <si>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</si>
  <si>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</si>
  <si>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</si>
  <si>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</si>
  <si>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</si>
  <si>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</si>
  <si>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</si>
  <si>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</si>
  <si>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</si>
  <si>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</si>
  <si>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</si>
  <si>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</si>
  <si>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</si>
  <si>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</si>
  <si>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</si>
  <si>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</si>
  <si>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</si>
  <si>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</si>
  <si>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</si>
  <si>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</si>
  <si>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</si>
  <si>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</si>
  <si>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</si>
  <si>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</si>
  <si>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</si>
  <si>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</si>
  <si>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</si>
  <si>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</si>
  <si>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</si>
  <si>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</si>
  <si>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</si>
  <si>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</si>
  <si>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</si>
  <si>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</si>
  <si>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</si>
  <si>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</si>
  <si>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</si>
  <si>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</si>
  <si>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</si>
  <si>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</si>
  <si>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</si>
  <si>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</si>
  <si>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</si>
  <si>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</si>
  <si>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</si>
  <si>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</si>
  <si>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</si>
  <si>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</si>
  <si>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</si>
  <si>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</si>
  <si>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</si>
  <si>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</si>
  <si>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</si>
  <si>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</si>
  <si>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</si>
  <si>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</si>
  <si>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</si>
  <si>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</si>
  <si>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</si>
  <si>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</si>
  <si>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</si>
  <si>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</si>
  <si>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</si>
  <si>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</si>
  <si>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</si>
  <si>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</si>
  <si>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</si>
  <si>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</si>
  <si>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</si>
  <si>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</si>
  <si>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</si>
  <si>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</si>
  <si>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</si>
  <si>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</si>
  <si>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</si>
  <si>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</si>
  <si>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</si>
  <si>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</si>
  <si>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</si>
  <si>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</si>
  <si>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</si>
  <si>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</si>
  <si>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</si>
  <si>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</si>
  <si>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</si>
  <si>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</si>
  <si>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</si>
  <si>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</si>
  <si>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</si>
  <si>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</si>
  <si>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</si>
  <si>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</si>
  <si>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</si>
  <si>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</si>
  <si>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</si>
  <si>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</si>
  <si>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</si>
  <si>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</si>
  <si>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</si>
  <si>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</si>
  <si>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</si>
  <si>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</si>
  <si>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</si>
  <si>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</si>
  <si>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</si>
  <si>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</si>
  <si>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</si>
  <si>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</si>
  <si>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</si>
  <si>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</si>
  <si>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</si>
  <si>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</si>
  <si>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</si>
  <si>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</si>
  <si>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</si>
  <si>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</si>
  <si>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</si>
  <si>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</si>
  <si>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</si>
  <si>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</si>
  <si>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</si>
  <si>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</si>
  <si>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</si>
  <si>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</si>
  <si>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</si>
  <si>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</si>
  <si>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</si>
  <si>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</si>
  <si>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</si>
  <si>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</si>
  <si>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</si>
  <si>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</si>
  <si>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</si>
  <si>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</si>
  <si>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</si>
  <si>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</si>
  <si>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</si>
  <si>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</si>
  <si>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</si>
  <si>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</si>
  <si>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</si>
  <si>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</si>
  <si>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</si>
  <si>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</si>
  <si>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</si>
  <si>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</si>
  <si>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</si>
  <si>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</si>
  <si>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</si>
  <si>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</si>
  <si>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</si>
  <si>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</si>
  <si>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</si>
  <si>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</si>
  <si>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</si>
  <si>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</si>
  <si>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</si>
  <si>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</si>
  <si>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</si>
  <si>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</si>
  <si>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</si>
  <si>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</si>
  <si>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</si>
  <si>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</si>
  <si>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</si>
  <si>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</si>
  <si>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</si>
  <si>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</si>
  <si>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</si>
  <si>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</si>
  <si>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</si>
  <si>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</si>
  <si>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</si>
  <si>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</si>
  <si>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</si>
  <si>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</si>
  <si>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</si>
  <si>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</si>
  <si>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</si>
  <si>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</si>
  <si>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</si>
  <si>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</si>
  <si>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</si>
  <si>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</si>
  <si>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</si>
  <si>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</si>
  <si>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</si>
  <si>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</si>
  <si>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</si>
  <si>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</si>
  <si>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</si>
  <si>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</si>
  <si>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</si>
  <si>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</si>
  <si>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</si>
  <si>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</si>
  <si>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</si>
  <si>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</si>
  <si>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</si>
  <si>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</si>
  <si>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</si>
  <si>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</si>
  <si>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</si>
  <si>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</si>
  <si>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</si>
  <si>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</si>
  <si>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</si>
  <si>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</si>
  <si>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</si>
  <si>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</si>
  <si>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</si>
  <si>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</si>
  <si>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</si>
  <si>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</si>
  <si>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</si>
  <si>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</si>
  <si>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</si>
  <si>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</si>
  <si>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</si>
  <si>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</si>
  <si>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</si>
  <si>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</si>
  <si>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</si>
  <si>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</si>
  <si>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</si>
  <si>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</si>
  <si>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</si>
  <si>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</si>
  <si>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</si>
  <si>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</si>
  <si>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</si>
  <si>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</si>
  <si>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</si>
  <si>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</si>
  <si>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</si>
  <si>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</si>
  <si>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</si>
  <si>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</si>
  <si>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</si>
  <si>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</si>
  <si>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</si>
  <si>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</si>
  <si>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</si>
  <si>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</si>
  <si>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</si>
  <si>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</si>
  <si>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</si>
  <si>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</si>
  <si>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</si>
  <si>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</si>
  <si>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</si>
  <si>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</si>
  <si>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</si>
  <si>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</si>
  <si>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</si>
  <si>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</si>
  <si>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</si>
  <si>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</si>
  <si>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</si>
  <si>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</si>
  <si>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</si>
  <si>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</si>
  <si>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</si>
  <si>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</si>
  <si>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</si>
  <si>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</si>
  <si>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</si>
  <si>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</si>
  <si>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</si>
  <si>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</si>
  <si>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</si>
  <si>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</si>
  <si>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</si>
  <si>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</si>
  <si>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</si>
  <si>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</si>
  <si>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</si>
  <si>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</si>
  <si>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</si>
  <si>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</si>
  <si>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</si>
  <si>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</si>
  <si>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</si>
  <si>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</si>
  <si>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</si>
  <si>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</si>
  <si>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</si>
  <si>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</si>
  <si>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</si>
  <si>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</si>
  <si>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</si>
  <si>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</si>
  <si>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</si>
  <si>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</si>
  <si>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</si>
  <si>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</si>
  <si>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</si>
  <si>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</si>
  <si>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</si>
  <si>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</si>
  <si>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</si>
  <si>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</si>
  <si>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</si>
  <si>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</si>
  <si>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</si>
  <si>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</si>
  <si>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</si>
  <si>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</si>
  <si>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</si>
  <si>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</si>
  <si>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</si>
  <si>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</si>
  <si>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</si>
  <si>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</si>
  <si>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</si>
  <si>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</si>
  <si>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</si>
  <si>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</si>
  <si>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</si>
  <si>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</si>
  <si>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</si>
  <si>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</si>
  <si>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</si>
  <si>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</si>
  <si>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</si>
  <si>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</si>
  <si>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</si>
  <si>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</si>
  <si>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</si>
  <si>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</si>
  <si>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</si>
  <si>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</si>
  <si>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</si>
  <si>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</si>
  <si>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</si>
  <si>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</si>
  <si>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</si>
  <si>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</si>
  <si>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</si>
  <si>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</si>
  <si>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</si>
  <si>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</si>
  <si>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</si>
  <si>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</si>
  <si>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</si>
  <si>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</si>
  <si>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</si>
  <si>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</si>
  <si>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</si>
  <si>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</si>
  <si>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</si>
  <si>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</si>
  <si>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</si>
  <si>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</si>
  <si>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</si>
  <si>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</si>
  <si>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</si>
  <si>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</si>
  <si>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</si>
  <si>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</si>
  <si>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</si>
  <si>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</si>
  <si>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</si>
  <si>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</si>
  <si>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</si>
  <si>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</si>
  <si>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</si>
  <si>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</si>
  <si>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</si>
  <si>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</si>
  <si>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</si>
  <si>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</si>
  <si>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</si>
  <si>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</si>
  <si>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</si>
  <si>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</si>
  <si>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</si>
  <si>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</si>
  <si>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</si>
  <si>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</si>
  <si>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</si>
  <si>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</si>
  <si>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</si>
  <si>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</si>
  <si>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</si>
  <si>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</si>
  <si>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</si>
  <si>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</si>
  <si>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</si>
  <si>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</si>
  <si>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</si>
  <si>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</si>
  <si>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</si>
  <si>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</si>
  <si>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</si>
  <si>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</si>
  <si>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</si>
  <si>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</si>
  <si>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</si>
  <si>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</si>
  <si>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</si>
  <si>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</si>
  <si>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</si>
  <si>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</si>
  <si>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</si>
  <si>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</si>
  <si>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</si>
  <si>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</si>
  <si>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</si>
  <si>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</si>
  <si>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</si>
  <si>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</si>
  <si>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</si>
  <si>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</si>
  <si>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</si>
  <si>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</si>
  <si>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</si>
  <si>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</si>
  <si>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</si>
  <si>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</si>
  <si>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</si>
  <si>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</si>
  <si>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</si>
  <si>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</si>
  <si>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</si>
  <si>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</si>
  <si>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</si>
  <si>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</si>
  <si>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</si>
  <si>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</si>
  <si>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</si>
  <si>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</si>
  <si>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</si>
  <si>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</si>
  <si>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</si>
  <si>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</si>
  <si>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</si>
  <si>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</si>
  <si>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</si>
  <si>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</si>
  <si>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</si>
  <si>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</si>
  <si>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</si>
  <si>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</si>
  <si>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</si>
  <si>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</si>
  <si>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</si>
  <si>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</si>
  <si>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</si>
  <si>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</si>
  <si>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</si>
  <si>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</si>
  <si>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</si>
  <si>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</si>
  <si>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</si>
  <si>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</si>
  <si>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</si>
  <si>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</si>
  <si>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</si>
  <si>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</si>
  <si>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</si>
  <si>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</si>
  <si>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</si>
  <si>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</si>
  <si>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</si>
  <si>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</si>
  <si>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</si>
  <si>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</si>
  <si>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</si>
  <si>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</si>
  <si>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</si>
  <si>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</si>
  <si>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</si>
  <si>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</si>
  <si>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</si>
  <si>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</si>
  <si>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</si>
  <si>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</si>
  <si>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</si>
  <si>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</si>
  <si>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</si>
  <si>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</si>
  <si>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</si>
  <si>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</si>
  <si>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</si>
  <si>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</si>
  <si>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</si>
  <si>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</si>
  <si>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</si>
  <si>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</si>
  <si>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</si>
  <si>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</si>
  <si>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</si>
  <si>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</si>
  <si>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</si>
  <si>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</si>
  <si>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</si>
  <si>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</si>
  <si>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</si>
  <si>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</si>
  <si>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</si>
  <si>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</si>
  <si>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</si>
  <si>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</si>
  <si>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</si>
  <si>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</si>
  <si>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</si>
  <si>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</si>
  <si>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</si>
  <si>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</si>
  <si>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</si>
  <si>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</si>
  <si>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</si>
  <si>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</si>
  <si>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</si>
  <si>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</si>
  <si>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</si>
  <si>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</si>
  <si>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</si>
  <si>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</si>
  <si>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</si>
  <si>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</si>
  <si>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</si>
  <si>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</si>
  <si>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</si>
  <si>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</si>
  <si>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</si>
  <si>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</si>
  <si>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</si>
  <si>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</si>
  <si>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</si>
  <si>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</si>
  <si>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</si>
  <si>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</si>
  <si>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</si>
  <si>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</si>
  <si>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</si>
  <si>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</si>
  <si>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</si>
  <si>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</si>
  <si>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</si>
  <si>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</si>
  <si>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</si>
  <si>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</si>
  <si>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</si>
  <si>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</si>
  <si>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</si>
  <si>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</si>
  <si>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</si>
  <si>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</si>
  <si>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</si>
  <si>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</si>
  <si>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</si>
  <si>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</si>
  <si>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</si>
  <si>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</si>
  <si>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</si>
  <si>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</si>
  <si>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</si>
  <si>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</si>
  <si>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</si>
  <si>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</si>
  <si>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</si>
  <si>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</si>
  <si>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</si>
  <si>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</si>
  <si>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</si>
  <si>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</si>
  <si>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</si>
  <si>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</si>
  <si>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</si>
  <si>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</si>
  <si>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</si>
  <si>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</si>
  <si>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</si>
  <si>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</si>
  <si>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</si>
  <si>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</si>
  <si>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</si>
  <si>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</si>
  <si>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</si>
  <si>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</si>
  <si>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</si>
  <si>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</si>
  <si>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</si>
  <si>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</si>
  <si>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</si>
  <si>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</si>
  <si>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</si>
  <si>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</si>
  <si>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</si>
  <si>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</si>
  <si>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</si>
  <si>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</si>
  <si>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</si>
  <si>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</si>
  <si>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</si>
  <si>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</si>
  <si>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</si>
  <si>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</si>
  <si>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</si>
  <si>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</si>
  <si>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</si>
  <si>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</si>
  <si>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</si>
  <si>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</si>
  <si>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</si>
  <si>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</si>
  <si>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</si>
  <si>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</si>
  <si>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</si>
  <si>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</si>
  <si>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</si>
  <si>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</si>
  <si>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</si>
  <si>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</si>
  <si>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</si>
  <si>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</si>
  <si>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</si>
  <si>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</si>
  <si>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</si>
  <si>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</si>
  <si>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</si>
  <si>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</si>
  <si>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</si>
  <si>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</si>
  <si>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</si>
  <si>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</si>
  <si>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</si>
  <si>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</si>
  <si>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</si>
  <si>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</si>
  <si>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</si>
  <si>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</si>
  <si>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</si>
  <si>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</si>
  <si>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</si>
  <si>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</si>
  <si>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</si>
  <si>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</si>
  <si>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</si>
  <si>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</si>
  <si>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</si>
  <si>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</si>
  <si>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</si>
  <si>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</si>
  <si>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</si>
  <si>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</si>
  <si>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</si>
  <si>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</si>
  <si>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</si>
  <si>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</si>
  <si>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</si>
  <si>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</si>
  <si>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</si>
  <si>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</si>
  <si>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</si>
  <si>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</si>
  <si>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</si>
  <si>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</si>
  <si>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</si>
  <si>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</si>
  <si>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</si>
  <si>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</si>
  <si>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</si>
  <si>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</si>
  <si>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</si>
  <si>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</si>
  <si>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</si>
  <si>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</si>
  <si>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</si>
  <si>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</si>
  <si>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</si>
  <si>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</si>
  <si>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</si>
  <si>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</si>
  <si>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</si>
  <si>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</si>
  <si>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</si>
  <si>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</si>
  <si>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</si>
  <si>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</si>
  <si>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</si>
  <si>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</si>
  <si>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</si>
  <si>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</si>
  <si>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</si>
  <si>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</si>
  <si>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</si>
  <si>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</si>
  <si>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</si>
  <si>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</si>
  <si>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</si>
  <si>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</si>
  <si>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</si>
  <si>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</si>
  <si>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</si>
  <si>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</si>
  <si>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</si>
  <si>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</si>
  <si>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</si>
  <si>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</si>
  <si>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</si>
  <si>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</si>
  <si>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</si>
  <si>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</si>
  <si>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</si>
  <si>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</si>
  <si>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</si>
  <si>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</si>
  <si>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</si>
  <si>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</si>
  <si>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</si>
  <si>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</si>
  <si>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</si>
  <si>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</si>
  <si>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</si>
  <si>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</si>
  <si>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</si>
  <si>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</si>
  <si>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</si>
  <si>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</si>
  <si>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</si>
  <si>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</si>
  <si>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</si>
  <si>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</si>
  <si>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</si>
  <si>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</si>
  <si>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</si>
  <si>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</si>
  <si>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</si>
  <si>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</si>
  <si>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</si>
  <si>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</si>
  <si>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</si>
  <si>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</si>
  <si>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</si>
  <si>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</si>
  <si>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</si>
  <si>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</si>
  <si>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</si>
  <si>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</si>
  <si>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</si>
  <si>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</si>
  <si>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</si>
  <si>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</si>
  <si>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</si>
  <si>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</si>
  <si>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</si>
  <si>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</si>
  <si>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</si>
  <si>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</si>
  <si>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</si>
  <si>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</si>
  <si>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</si>
  <si>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</si>
  <si>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</si>
  <si>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</si>
  <si>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</si>
  <si>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</si>
  <si>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</si>
  <si>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</si>
  <si>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</si>
  <si>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</si>
  <si>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</si>
  <si>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</si>
  <si>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</si>
  <si>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</si>
  <si>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</si>
  <si>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</si>
  <si>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</si>
  <si>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</si>
  <si>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</si>
  <si>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</si>
  <si>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</si>
  <si>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</si>
  <si>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</si>
  <si>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</si>
  <si>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</si>
  <si>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</si>
  <si>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</si>
  <si>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</si>
  <si>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</si>
  <si>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</si>
  <si>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</si>
  <si>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</si>
  <si>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</si>
  <si>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</si>
  <si>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</si>
  <si>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</si>
  <si>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</si>
  <si>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</si>
  <si>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</si>
  <si>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</si>
  <si>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</si>
  <si>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</si>
  <si>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</si>
  <si>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</si>
  <si>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</si>
  <si>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</si>
  <si>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</si>
  <si>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</si>
  <si>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</si>
  <si>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</si>
  <si>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</si>
  <si>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</si>
  <si>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</si>
  <si>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</si>
  <si>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</si>
  <si>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</si>
  <si>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</si>
  <si>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</si>
  <si>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</si>
  <si>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</si>
  <si>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</si>
  <si>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</si>
  <si>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</si>
  <si>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</si>
  <si>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</si>
  <si>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</si>
  <si>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</si>
  <si>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</si>
  <si>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</si>
  <si>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</si>
  <si>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</si>
  <si>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</si>
  <si>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</si>
  <si>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</si>
  <si>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</si>
  <si>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</si>
  <si>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</si>
  <si>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</si>
  <si>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</si>
  <si>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</si>
  <si>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</si>
  <si>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</si>
  <si>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</si>
  <si>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</si>
  <si>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</si>
  <si>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</si>
  <si>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</si>
  <si>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</si>
  <si>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</si>
  <si>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</si>
  <si>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</si>
  <si>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</si>
  <si>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</si>
  <si>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</si>
  <si>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</si>
  <si>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</si>
  <si>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</si>
  <si>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</si>
  <si>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</si>
  <si>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</si>
  <si>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</si>
  <si>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</si>
  <si>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</si>
  <si>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</si>
  <si>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</si>
  <si>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</si>
  <si>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</si>
  <si>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</si>
  <si>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</si>
  <si>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</si>
  <si>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</si>
  <si>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</si>
  <si>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</si>
  <si>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</si>
  <si>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</si>
  <si>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</si>
  <si>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</si>
  <si>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</si>
  <si>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</si>
  <si>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</si>
  <si>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</si>
  <si>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</si>
  <si>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</si>
  <si>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</si>
  <si>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</si>
  <si>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</si>
  <si>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</si>
  <si>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</si>
  <si>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</si>
  <si>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</si>
  <si>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</si>
  <si>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</si>
  <si>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</si>
  <si>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</si>
  <si>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</si>
  <si>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</si>
  <si>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</si>
  <si>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</si>
  <si>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</si>
  <si>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</si>
  <si>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</si>
  <si>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</si>
  <si>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</si>
  <si>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</si>
  <si>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</si>
  <si>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</si>
  <si>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</si>
  <si>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</si>
  <si>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</si>
  <si>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</si>
  <si>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</si>
  <si>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</si>
  <si>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</si>
  <si>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</si>
  <si>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</si>
  <si>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</si>
  <si>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</si>
  <si>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</si>
  <si>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</si>
  <si>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</si>
  <si>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</si>
  <si>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</si>
  <si>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</si>
  <si>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</si>
  <si>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</si>
  <si>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</si>
  <si>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</si>
  <si>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</si>
  <si>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</si>
  <si>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</si>
  <si>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</si>
  <si>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</si>
  <si>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</si>
  <si>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</si>
  <si>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</si>
  <si>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</si>
  <si>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</si>
  <si>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</si>
  <si>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</si>
  <si>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</si>
  <si>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</si>
  <si>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</si>
  <si>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</si>
  <si>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</si>
  <si>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</si>
  <si>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</si>
  <si>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</si>
  <si>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</si>
  <si>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</si>
  <si>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</si>
  <si>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</si>
  <si>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</si>
  <si>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</si>
  <si>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</si>
  <si>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</si>
  <si>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</si>
  <si>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</si>
  <si>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</si>
  <si>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</si>
  <si>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</si>
  <si>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</si>
  <si>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</si>
  <si>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</si>
  <si>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</si>
  <si>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</si>
  <si>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</si>
  <si>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</si>
  <si>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</si>
  <si>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</si>
  <si>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</si>
  <si>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</si>
  <si>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</si>
  <si>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</si>
  <si>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</si>
  <si>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</si>
  <si>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</si>
  <si>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</si>
  <si>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</si>
  <si>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</si>
  <si>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</si>
  <si>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</si>
  <si>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</si>
  <si>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</si>
  <si>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</si>
  <si>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</si>
  <si>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</si>
  <si>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</si>
  <si>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</si>
  <si>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</si>
  <si>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</si>
  <si>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</si>
  <si>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</si>
  <si>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</si>
  <si>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</si>
  <si>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</si>
  <si>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</si>
  <si>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</si>
  <si>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</si>
  <si>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</si>
  <si>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</si>
  <si>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</si>
  <si>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</si>
  <si>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</si>
  <si>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</si>
  <si>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</si>
  <si>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</si>
  <si>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</si>
  <si>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</si>
  <si>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</si>
  <si>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</si>
  <si>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</si>
  <si>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</si>
  <si>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</si>
  <si>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</si>
  <si>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</si>
  <si>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</si>
  <si>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</si>
  <si>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</si>
  <si>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</si>
  <si>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</si>
  <si>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</si>
  <si>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</si>
  <si>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</si>
  <si>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</si>
  <si>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</si>
  <si>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</si>
  <si>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</si>
  <si>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</si>
  <si>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</si>
  <si>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</si>
  <si>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</si>
  <si>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</si>
  <si>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</si>
  <si>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</si>
  <si>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</si>
  <si>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</si>
  <si>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</si>
  <si>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</si>
  <si>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</si>
  <si>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</si>
  <si>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</si>
  <si>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</si>
  <si>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</si>
  <si>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</si>
  <si>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</si>
  <si>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</si>
  <si>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</si>
  <si>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</si>
  <si>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</si>
  <si>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</si>
  <si>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</si>
  <si>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</si>
  <si>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</si>
  <si>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</si>
  <si>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</si>
  <si>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</si>
  <si>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</si>
  <si>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</si>
  <si>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</si>
  <si>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</si>
  <si>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</si>
  <si>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</si>
  <si>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</si>
  <si>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</si>
  <si>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</si>
  <si>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</si>
  <si>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</si>
  <si>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</si>
  <si>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</si>
  <si>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</si>
  <si>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</si>
  <si>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</si>
  <si>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</si>
  <si>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</si>
  <si>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</si>
  <si>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</si>
  <si>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</si>
  <si>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</si>
  <si>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</si>
  <si>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</si>
  <si>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</si>
  <si>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</si>
  <si>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</si>
  <si>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</si>
  <si>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</si>
  <si>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</si>
  <si>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</si>
  <si>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</si>
  <si>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</si>
  <si>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</si>
  <si>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</si>
  <si>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</si>
  <si>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</si>
  <si>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</si>
  <si>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</si>
  <si>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</si>
  <si>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</si>
  <si>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</si>
  <si>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</si>
  <si>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</si>
  <si>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</si>
  <si>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</si>
  <si>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</si>
  <si>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</si>
  <si>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</si>
  <si>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</si>
  <si>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</si>
  <si>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</si>
  <si>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</si>
  <si>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</si>
  <si>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</si>
  <si>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</si>
  <si>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</si>
  <si>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</si>
  <si>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</si>
  <si>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</si>
  <si>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</si>
  <si>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</si>
  <si>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</si>
  <si>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</si>
  <si>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</si>
  <si>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</si>
  <si>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</si>
  <si>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</si>
  <si>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</si>
  <si>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</si>
  <si>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</si>
  <si>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</si>
  <si>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</si>
  <si>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</si>
  <si>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</si>
  <si>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</si>
  <si>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</si>
  <si>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</si>
  <si>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</si>
  <si>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</si>
  <si>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</si>
  <si>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</si>
  <si>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</si>
  <si>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</si>
  <si>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</si>
  <si>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</si>
  <si>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</si>
  <si>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</si>
  <si>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</si>
  <si>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</si>
  <si>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</si>
  <si>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</si>
  <si>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</si>
  <si>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</si>
  <si>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</si>
  <si>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</si>
  <si>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</si>
  <si>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</si>
  <si>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</si>
  <si>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</si>
  <si>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</si>
  <si>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</si>
  <si>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</si>
  <si>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</si>
  <si>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</si>
  <si>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</si>
  <si>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</si>
  <si>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</si>
  <si>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</si>
  <si>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</si>
  <si>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</si>
  <si>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</si>
  <si>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</si>
  <si>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</si>
  <si>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</si>
  <si>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</si>
  <si>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</si>
  <si>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</si>
  <si>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</si>
  <si>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</si>
  <si>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</si>
  <si>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</si>
  <si>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</si>
  <si>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</si>
  <si>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</si>
  <si>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</si>
  <si>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</si>
  <si>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</si>
  <si>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</si>
  <si>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</si>
  <si>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</si>
  <si>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</si>
  <si>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</si>
  <si>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</si>
  <si>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</si>
  <si>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</si>
  <si>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</si>
  <si>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</si>
  <si>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</si>
  <si>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</si>
  <si>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</si>
  <si>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</si>
  <si>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</si>
  <si>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</si>
  <si>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</si>
  <si>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</si>
  <si>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</si>
  <si>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</si>
  <si>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</si>
  <si>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</si>
  <si>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</si>
  <si>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</si>
  <si>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</si>
  <si>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</si>
  <si>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</si>
  <si>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</si>
  <si>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</si>
  <si>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</si>
  <si>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</si>
  <si>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</si>
  <si>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</si>
  <si>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</si>
  <si>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</si>
  <si>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</si>
  <si>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</si>
  <si>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</si>
  <si>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</si>
  <si>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</si>
  <si>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</si>
  <si>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</si>
  <si>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</si>
  <si>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</si>
  <si>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</si>
  <si>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</si>
  <si>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</si>
  <si>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</si>
  <si>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</si>
  <si>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</si>
  <si>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</si>
  <si>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</si>
  <si>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</si>
  <si>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</si>
  <si>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</si>
  <si>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</si>
  <si>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</si>
  <si>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</si>
  <si>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</si>
  <si>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</si>
  <si>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</si>
  <si>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</si>
  <si>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</si>
  <si>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</si>
  <si>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</si>
  <si>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</si>
  <si>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</si>
  <si>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</si>
  <si>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</si>
  <si>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</si>
  <si>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</si>
  <si>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</si>
  <si>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</si>
  <si>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</si>
  <si>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</si>
  <si>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</si>
  <si>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</si>
  <si>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</si>
  <si>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</si>
  <si>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</si>
  <si>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</si>
  <si>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</si>
  <si>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</si>
  <si>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</si>
  <si>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</si>
  <si>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</si>
  <si>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</si>
  <si>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</si>
  <si>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</si>
  <si>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</si>
  <si>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</si>
  <si>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</si>
  <si>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</si>
  <si>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</si>
  <si>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</si>
  <si>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</si>
  <si>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</si>
  <si>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</si>
  <si>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</si>
  <si>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</si>
  <si>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</si>
  <si>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</si>
  <si>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</si>
  <si>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</si>
  <si>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</si>
  <si>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</si>
  <si>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</si>
  <si>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</si>
  <si>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</si>
  <si>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</si>
  <si>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</si>
  <si>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</si>
  <si>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</si>
  <si>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</si>
  <si>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</si>
  <si>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</si>
  <si>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</si>
  <si>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</si>
  <si>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</si>
  <si>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</si>
  <si>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</si>
  <si>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</si>
  <si>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</si>
  <si>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</si>
  <si>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</si>
  <si>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</si>
  <si>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</si>
  <si>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</si>
  <si>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</si>
  <si>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</si>
  <si>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</si>
  <si>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</si>
  <si>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</si>
  <si>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</si>
  <si>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</si>
  <si>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</si>
  <si>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</si>
  <si>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</si>
  <si>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</si>
  <si>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</si>
  <si>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</si>
  <si>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</si>
  <si>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</si>
  <si>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</si>
  <si>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</si>
  <si>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</si>
  <si>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</si>
  <si>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</si>
  <si>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</si>
  <si>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</si>
  <si>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</si>
  <si>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</si>
  <si>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</si>
  <si>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</si>
  <si>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</si>
  <si>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</si>
  <si>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</si>
  <si>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</si>
  <si>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</si>
  <si>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</si>
  <si>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</si>
  <si>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</si>
  <si>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</si>
  <si>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</si>
  <si>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</si>
  <si>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</si>
  <si>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</si>
  <si>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</si>
  <si>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</si>
  <si>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</si>
  <si>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</si>
  <si>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</si>
  <si>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</si>
  <si>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</si>
  <si>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</si>
  <si>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</si>
  <si>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</si>
  <si>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</si>
  <si>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</si>
  <si>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</si>
  <si>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</si>
  <si>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</si>
  <si>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</si>
  <si>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</si>
  <si>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</si>
  <si>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</si>
  <si>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</si>
  <si>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</si>
  <si>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</si>
  <si>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</si>
  <si>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</si>
  <si>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</si>
  <si>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</si>
  <si>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</si>
  <si>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</si>
  <si>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</si>
  <si>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</si>
  <si>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</si>
  <si>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</si>
  <si>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</si>
  <si>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</si>
  <si>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</si>
  <si>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</si>
  <si>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</si>
  <si>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</si>
  <si>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</si>
  <si>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</si>
  <si>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</si>
  <si>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</si>
  <si>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</si>
  <si>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</si>
  <si>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</si>
  <si>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</si>
  <si>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</si>
  <si>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</si>
  <si>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</si>
  <si>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</si>
  <si>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</si>
  <si>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</si>
  <si>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</si>
  <si>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</si>
  <si>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</si>
  <si>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</si>
  <si>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</si>
  <si>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</si>
  <si>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</si>
  <si>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</si>
  <si>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</si>
  <si>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</si>
  <si>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</si>
  <si>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</si>
  <si>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</si>
  <si>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</si>
  <si>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</si>
  <si>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</si>
  <si>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</si>
  <si>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</si>
  <si>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</si>
  <si>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</si>
  <si>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</si>
  <si>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</si>
  <si>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</si>
  <si>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</si>
  <si>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</si>
  <si>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</si>
  <si>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</si>
  <si>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</si>
  <si>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</si>
  <si>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</si>
  <si>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</si>
  <si>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</si>
  <si>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</si>
  <si>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</si>
  <si>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</si>
  <si>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</si>
  <si>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</si>
  <si>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</si>
  <si>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</si>
  <si>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</si>
  <si>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</si>
  <si>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</si>
  <si>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</si>
  <si>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</si>
  <si>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</si>
  <si>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</si>
  <si>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</si>
  <si>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</si>
  <si>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</si>
  <si>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</si>
  <si>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</si>
  <si>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</si>
  <si>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</si>
  <si>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</si>
  <si>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</si>
  <si>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</si>
  <si>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</si>
  <si>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</si>
  <si>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</si>
  <si>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</si>
  <si>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</si>
  <si>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</si>
  <si>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</si>
  <si>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</si>
  <si>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</si>
  <si>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</si>
  <si>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</si>
  <si>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</si>
  <si>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</si>
  <si>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</si>
  <si>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</si>
  <si>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</si>
  <si>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</si>
  <si>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</si>
  <si>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</si>
  <si>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</si>
  <si>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</si>
  <si>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</si>
  <si>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</si>
  <si>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</si>
  <si>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</si>
  <si>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</si>
  <si>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</si>
  <si>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</si>
  <si>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</si>
  <si>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</si>
  <si>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</si>
  <si>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</si>
  <si>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</si>
  <si>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</si>
  <si>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</si>
  <si>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</si>
  <si>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</si>
  <si>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</si>
  <si>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</si>
  <si>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</si>
  <si>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</si>
  <si>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</si>
  <si>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</si>
  <si>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</si>
  <si>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</si>
  <si>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</si>
  <si>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</si>
  <si>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</si>
  <si>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</si>
  <si>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</si>
  <si>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</si>
  <si>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</si>
  <si>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</si>
  <si>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</si>
  <si>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</si>
  <si>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</si>
  <si>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</si>
  <si>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</si>
  <si>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</si>
  <si>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</si>
  <si>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</si>
  <si>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</si>
  <si>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</si>
  <si>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</si>
  <si>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</si>
  <si>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</si>
  <si>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</si>
  <si>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</si>
  <si>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</si>
  <si>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</si>
  <si>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</si>
  <si>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</si>
  <si>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</si>
  <si>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</si>
  <si>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</si>
  <si>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</si>
  <si>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</si>
  <si>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</si>
  <si>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</si>
  <si>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</si>
  <si>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</si>
  <si>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</si>
  <si>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</si>
  <si>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</si>
  <si>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</si>
  <si>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</si>
  <si>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</si>
  <si>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</si>
  <si>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</si>
  <si>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</si>
  <si>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</si>
  <si>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</si>
  <si>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</si>
  <si>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</si>
  <si>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</si>
  <si>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</si>
  <si>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</si>
  <si>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</si>
  <si>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</si>
  <si>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</si>
  <si>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</si>
  <si>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</si>
  <si>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</si>
  <si>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</si>
  <si>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</si>
  <si>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</si>
  <si>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</si>
  <si>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</si>
  <si>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</si>
  <si>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</si>
  <si>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</si>
  <si>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</si>
  <si>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</si>
  <si>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</si>
  <si>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</si>
  <si>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</si>
  <si>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</si>
  <si>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</si>
  <si>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</si>
  <si>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</si>
  <si>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</si>
  <si>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</si>
  <si>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</si>
  <si>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</si>
  <si>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</si>
  <si>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</si>
  <si>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</si>
  <si>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</si>
  <si>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</si>
  <si>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</si>
  <si>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</si>
  <si>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</si>
  <si>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</si>
  <si>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</si>
  <si>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</si>
  <si>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</si>
  <si>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</si>
  <si>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</si>
  <si>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</si>
  <si>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</si>
  <si>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</si>
  <si>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</si>
  <si>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</si>
  <si>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</si>
  <si>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</si>
  <si>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</si>
  <si>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</si>
  <si>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</si>
  <si>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</si>
  <si>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</si>
  <si>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</si>
  <si>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</si>
  <si>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</si>
  <si>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</si>
  <si>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</si>
  <si>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</si>
  <si>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</si>
  <si>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</si>
  <si>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</si>
  <si>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</si>
  <si>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</si>
  <si>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</si>
  <si>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</si>
  <si>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</si>
  <si>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</si>
  <si>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</si>
  <si>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</si>
  <si>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</si>
  <si>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</si>
  <si>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</si>
  <si>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</si>
  <si>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</si>
  <si>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</si>
  <si>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</si>
  <si>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</si>
  <si>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</si>
  <si>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</si>
  <si>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</si>
  <si>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</si>
  <si>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</si>
  <si>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</si>
  <si>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</si>
  <si>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</si>
  <si>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</si>
  <si>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</si>
  <si>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</si>
  <si>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</si>
  <si>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</si>
  <si>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</si>
  <si>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</si>
  <si>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</si>
  <si>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</si>
  <si>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</si>
  <si>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</si>
  <si>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</si>
  <si>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</si>
  <si>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</si>
  <si>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</si>
  <si>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</si>
  <si>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</si>
  <si>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</si>
  <si>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</si>
  <si>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</si>
  <si>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</si>
  <si>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</si>
  <si>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</si>
  <si>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</si>
  <si>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</si>
  <si>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</si>
  <si>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</si>
  <si>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</si>
  <si>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</si>
  <si>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</si>
  <si>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</si>
  <si>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</si>
  <si>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</si>
  <si>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</si>
  <si>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</si>
  <si>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</si>
  <si>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</si>
  <si>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</si>
  <si>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</si>
  <si>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</si>
  <si>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</si>
  <si>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</si>
  <si>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</si>
  <si>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</si>
  <si>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</si>
  <si>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</si>
  <si>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</si>
  <si>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</si>
  <si>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</si>
  <si>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</si>
  <si>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</si>
  <si>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</si>
  <si>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</si>
  <si>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</si>
  <si>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</si>
  <si>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</si>
  <si>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</si>
  <si>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</si>
  <si>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</si>
  <si>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</si>
  <si>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</si>
  <si>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</si>
  <si>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</si>
  <si>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</si>
  <si>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</si>
  <si>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</si>
  <si>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</si>
  <si>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</si>
  <si>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</si>
  <si>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</si>
  <si>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</si>
  <si>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</si>
  <si>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</si>
  <si>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</si>
  <si>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</si>
  <si>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</si>
  <si>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</si>
  <si>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</si>
  <si>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</si>
  <si>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</si>
  <si>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</si>
  <si>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</si>
  <si>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</si>
  <si>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</si>
  <si>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</si>
  <si>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</si>
  <si>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</si>
  <si>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</si>
  <si>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</si>
  <si>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</si>
  <si>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</si>
  <si>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</si>
  <si>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</si>
  <si>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</si>
  <si>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</si>
  <si>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</si>
  <si>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</si>
  <si>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</si>
  <si>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</si>
  <si>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</si>
  <si>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</si>
  <si>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</si>
  <si>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</si>
  <si>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</si>
  <si>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</si>
  <si>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</si>
  <si>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</si>
  <si>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</si>
  <si>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</si>
  <si>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</si>
  <si>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</si>
  <si>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</si>
  <si>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</si>
  <si>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</si>
  <si>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</si>
  <si>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</si>
  <si>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</si>
  <si>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</si>
  <si>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</si>
  <si>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</si>
  <si>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</si>
  <si>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</si>
  <si>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</si>
  <si>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</si>
  <si>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</si>
  <si>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</si>
  <si>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</si>
  <si>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</si>
  <si>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</si>
  <si>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</si>
  <si>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</si>
  <si>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</si>
  <si>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</si>
  <si>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</si>
  <si>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</si>
  <si>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</si>
  <si>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</si>
  <si>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</si>
  <si>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</si>
  <si>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</si>
  <si>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</si>
  <si>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</si>
  <si>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</si>
  <si>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</si>
  <si>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</si>
  <si>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</si>
  <si>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</si>
  <si>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</si>
  <si>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</si>
  <si>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</si>
  <si>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</si>
  <si>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</si>
  <si>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</si>
  <si>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</si>
  <si>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</si>
  <si>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</si>
  <si>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</si>
  <si>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</si>
  <si>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</si>
  <si>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</si>
  <si>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</si>
  <si>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</si>
  <si>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</si>
  <si>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</si>
  <si>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</si>
  <si>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</si>
  <si>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</si>
  <si>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</si>
  <si>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</si>
  <si>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</si>
  <si>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</si>
  <si>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</si>
  <si>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</si>
  <si>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</si>
  <si>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</si>
  <si>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</si>
  <si>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</si>
  <si>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</si>
  <si>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</si>
  <si>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</si>
  <si>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</si>
  <si>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</si>
  <si>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</si>
  <si>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</si>
  <si>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</si>
  <si>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</si>
  <si>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</si>
  <si>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</si>
  <si>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</si>
  <si>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</si>
  <si>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</si>
  <si>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</si>
  <si>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</si>
  <si>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</si>
  <si>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</si>
  <si>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</si>
  <si>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</si>
  <si>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</si>
  <si>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</si>
  <si>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</si>
  <si>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</si>
  <si>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</si>
  <si>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</si>
  <si>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</si>
  <si>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</si>
  <si>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</si>
  <si>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</si>
  <si>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</si>
  <si>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</si>
  <si>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</si>
  <si>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</si>
  <si>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</si>
  <si>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</si>
  <si>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</si>
  <si>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</si>
  <si>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</si>
  <si>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</si>
  <si>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</si>
  <si>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</si>
  <si>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</si>
  <si>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</si>
  <si>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</si>
  <si>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</si>
  <si>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</si>
  <si>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</si>
  <si>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</si>
  <si>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</si>
  <si>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</si>
  <si>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</si>
  <si>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</si>
  <si>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</si>
  <si>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</si>
  <si>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</si>
  <si>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</si>
  <si>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</si>
  <si>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</si>
  <si>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</si>
  <si>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</si>
  <si>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</si>
  <si>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</si>
  <si>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</si>
  <si>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</si>
  <si>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</si>
  <si>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</si>
  <si>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</si>
  <si>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</si>
  <si>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</si>
  <si>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</si>
  <si>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</si>
  <si>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</si>
  <si>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</si>
  <si>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</si>
  <si>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</si>
  <si>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</si>
  <si>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</si>
  <si>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</si>
  <si>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</si>
  <si>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</si>
  <si>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</si>
  <si>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</si>
  <si>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</si>
  <si>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</si>
  <si>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</si>
  <si>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</si>
  <si>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</si>
  <si>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</si>
  <si>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</si>
  <si>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</si>
  <si>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</si>
  <si>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</si>
  <si>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</si>
  <si>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</si>
  <si>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</si>
  <si>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</si>
  <si>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</si>
  <si>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</si>
  <si>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</si>
  <si>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</si>
  <si>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</si>
  <si>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</si>
  <si>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</si>
  <si>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</si>
  <si>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</si>
  <si>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</si>
  <si>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</si>
  <si>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</si>
  <si>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</si>
  <si>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</si>
  <si>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</si>
  <si>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</si>
  <si>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</si>
  <si>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</si>
  <si>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</si>
  <si>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</si>
  <si>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</si>
  <si>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</si>
  <si>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</si>
  <si>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</si>
  <si>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</si>
  <si>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</si>
  <si>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</si>
  <si>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</si>
  <si>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</si>
  <si>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</si>
  <si>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</si>
  <si>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</si>
  <si>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</si>
  <si>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</si>
  <si>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</si>
  <si>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</si>
  <si>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</si>
  <si>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</si>
  <si>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</si>
  <si>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</si>
  <si>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</si>
  <si>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</si>
  <si>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</si>
  <si>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</si>
  <si>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</si>
  <si>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</si>
  <si>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</si>
  <si>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</si>
  <si>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</si>
  <si>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</si>
  <si>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</si>
  <si>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</si>
  <si>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</si>
  <si>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</si>
  <si>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</si>
  <si>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</si>
  <si>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</si>
  <si>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</si>
  <si>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</si>
  <si>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</si>
  <si>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</si>
  <si>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</si>
  <si>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</si>
  <si>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</si>
  <si>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</si>
  <si>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</si>
  <si>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</si>
  <si>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</si>
  <si>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</si>
  <si>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</si>
  <si>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</si>
  <si>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</si>
  <si>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</si>
  <si>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</si>
  <si>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</si>
  <si>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</si>
  <si>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</si>
  <si>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</si>
  <si>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</si>
  <si>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</si>
  <si>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</si>
  <si>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</si>
  <si>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</si>
  <si>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</si>
  <si>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</si>
  <si>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</si>
  <si>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</si>
  <si>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</si>
  <si>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</si>
  <si>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</si>
  <si>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</si>
  <si>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</si>
  <si>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</si>
  <si>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</si>
  <si>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</si>
  <si>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</si>
  <si>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</si>
  <si>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</si>
  <si>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</si>
  <si>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</si>
  <si>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</si>
  <si>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</si>
  <si>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</si>
  <si>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</si>
  <si>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</si>
  <si>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</si>
  <si>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</si>
  <si>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</si>
  <si>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</si>
  <si>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</si>
  <si>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</si>
  <si>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</si>
  <si>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</si>
  <si>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</si>
  <si>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</si>
  <si>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</si>
  <si>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</si>
  <si>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</si>
  <si>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</si>
  <si>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</si>
  <si>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</si>
  <si>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</si>
  <si>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</si>
  <si>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</si>
  <si>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</si>
  <si>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</si>
  <si>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</si>
  <si>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</si>
  <si>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</si>
  <si>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</si>
  <si>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</si>
  <si>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</si>
  <si>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</si>
  <si>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</si>
  <si>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</si>
  <si>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</si>
  <si>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</si>
  <si>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</si>
  <si>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</si>
  <si>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</si>
  <si>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</si>
  <si>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</si>
  <si>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</si>
  <si>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</si>
  <si>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</si>
  <si>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</si>
  <si>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</si>
  <si>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</si>
  <si>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</si>
  <si>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</si>
  <si>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</si>
  <si>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</si>
  <si>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</si>
  <si>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</si>
  <si>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</si>
  <si>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</si>
  <si>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</si>
  <si>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</si>
  <si>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</si>
  <si>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</si>
  <si>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</si>
  <si>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</si>
  <si>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</si>
  <si>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</si>
  <si>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</si>
  <si>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</si>
  <si>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</si>
  <si>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</si>
  <si>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</si>
  <si>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</si>
  <si>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</si>
  <si>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</si>
  <si>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</si>
  <si>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</si>
  <si>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</si>
  <si>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</si>
  <si>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</si>
  <si>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</si>
  <si>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</si>
  <si>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</si>
  <si>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</si>
  <si>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</si>
  <si>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</si>
  <si>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</si>
  <si>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</si>
  <si>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</si>
  <si>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</si>
  <si>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</si>
  <si>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</si>
  <si>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</si>
  <si>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</si>
  <si>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</si>
  <si>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</si>
  <si>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</si>
  <si>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</si>
  <si>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</si>
  <si>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</si>
  <si>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</si>
  <si>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</si>
  <si>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</si>
  <si>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</si>
  <si>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</si>
  <si>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</si>
  <si>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</si>
  <si>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</si>
  <si>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</si>
  <si>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</si>
  <si>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</si>
  <si>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</si>
  <si>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</si>
  <si>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</si>
  <si>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</si>
  <si>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</si>
  <si>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</si>
  <si>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</si>
  <si>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</si>
  <si>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</si>
  <si>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</si>
  <si>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</si>
  <si>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</si>
  <si>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</si>
  <si>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</si>
  <si>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</si>
  <si>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</si>
  <si>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</si>
  <si>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</si>
  <si>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</si>
  <si>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</si>
  <si>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</si>
  <si>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</si>
  <si>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</si>
  <si>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</si>
  <si>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</si>
  <si>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</si>
  <si>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</si>
  <si>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</si>
  <si>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</si>
  <si>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</si>
  <si>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</si>
  <si>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</si>
  <si>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</si>
  <si>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</si>
  <si>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</si>
  <si>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</si>
  <si>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</si>
  <si>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</si>
  <si>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</si>
  <si>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</si>
  <si>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</si>
  <si>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</si>
  <si>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</si>
  <si>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</si>
  <si>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</si>
  <si>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</si>
  <si>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</si>
  <si>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</si>
  <si>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</si>
  <si>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</si>
  <si>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</si>
  <si>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</si>
  <si>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</si>
  <si>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</si>
  <si>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</si>
  <si>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</si>
  <si>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</si>
  <si>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</si>
  <si>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</si>
  <si>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</si>
  <si>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</si>
  <si>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</si>
  <si>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</si>
  <si>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</si>
  <si>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</si>
  <si>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</si>
  <si>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</si>
  <si>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</si>
  <si>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</si>
  <si>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</si>
  <si>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</si>
  <si>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</si>
  <si>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</si>
  <si>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</si>
  <si>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</si>
  <si>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</si>
  <si>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</si>
  <si>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</si>
  <si>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</si>
  <si>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</si>
  <si>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</si>
  <si>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</si>
  <si>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</si>
  <si>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</si>
  <si>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</si>
  <si>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</si>
  <si>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</si>
  <si>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</si>
  <si>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</si>
  <si>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</si>
  <si>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</si>
  <si>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</si>
  <si>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</si>
  <si>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</si>
  <si>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</si>
  <si>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</si>
  <si>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</si>
  <si>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</si>
  <si>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</si>
  <si>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</si>
  <si>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</si>
  <si>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</si>
  <si>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</si>
  <si>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</si>
  <si>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</si>
  <si>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</si>
  <si>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</si>
  <si>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</si>
  <si>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</si>
  <si>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</si>
  <si>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</si>
  <si>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</si>
  <si>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</si>
  <si>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</si>
  <si>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</si>
  <si>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</si>
  <si>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</si>
  <si>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</si>
  <si>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</si>
  <si>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</si>
  <si>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</si>
  <si>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</si>
  <si>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</si>
  <si>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</si>
  <si>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</si>
  <si>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</si>
  <si>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</si>
  <si>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</si>
  <si>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</si>
  <si>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</si>
  <si>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</si>
  <si>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</si>
  <si>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</si>
  <si>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</si>
  <si>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</si>
  <si>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</si>
  <si>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</si>
  <si>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</si>
  <si>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</si>
  <si>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</si>
  <si>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</si>
  <si>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</si>
  <si>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</si>
  <si>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</si>
  <si>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</si>
  <si>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</si>
  <si>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</si>
  <si>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</si>
  <si>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</si>
  <si>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</si>
  <si>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</si>
  <si>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</si>
  <si>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</si>
  <si>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</si>
  <si>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</si>
  <si>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</si>
  <si>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</si>
  <si>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</si>
  <si>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</si>
  <si>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</si>
  <si>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</si>
  <si>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</si>
  <si>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</si>
  <si>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</si>
  <si>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</si>
  <si>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</si>
  <si>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</si>
  <si>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</si>
  <si>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</si>
  <si>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</si>
  <si>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</si>
  <si>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</si>
  <si>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</si>
  <si>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</si>
  <si>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</si>
  <si>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</si>
  <si>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</si>
  <si>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</si>
  <si>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</si>
  <si>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</si>
  <si>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</si>
  <si>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</si>
  <si>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</si>
  <si>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</si>
  <si>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</si>
  <si>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</si>
  <si>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</si>
  <si>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</si>
  <si>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</si>
  <si>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</si>
  <si>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</si>
  <si>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</si>
  <si>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</si>
  <si>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</si>
  <si>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</si>
  <si>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</si>
  <si>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</si>
  <si>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</si>
  <si>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</si>
  <si>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</si>
  <si>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</si>
  <si>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</si>
  <si>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</si>
  <si>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</si>
  <si>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</si>
  <si>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</si>
  <si>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</si>
  <si>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</si>
  <si>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</si>
  <si>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</si>
  <si>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</si>
  <si>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</si>
  <si>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</si>
  <si>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</si>
  <si>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</si>
  <si>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</si>
  <si>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</si>
  <si>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</si>
  <si>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</si>
  <si>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</si>
  <si>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</si>
  <si>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</si>
  <si>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</si>
  <si>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</si>
  <si>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</si>
  <si>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</si>
  <si>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</si>
  <si>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</si>
  <si>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</si>
  <si>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</si>
  <si>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</si>
  <si>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</si>
  <si>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</si>
  <si>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</si>
  <si>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</si>
  <si>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</si>
  <si>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</si>
  <si>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</si>
  <si>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</si>
  <si>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</si>
  <si>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</si>
  <si>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</si>
  <si>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</si>
  <si>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</si>
  <si>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</si>
  <si>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</si>
  <si>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</si>
  <si>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</si>
  <si>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</si>
  <si>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</si>
  <si>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</si>
  <si>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</si>
  <si>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</si>
  <si>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</si>
  <si>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</si>
  <si>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</si>
  <si>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</si>
  <si>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</si>
  <si>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</si>
  <si>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</si>
  <si>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</si>
  <si>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</si>
  <si>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</si>
  <si>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</si>
  <si>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</si>
  <si>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</si>
  <si>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</si>
  <si>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</si>
  <si>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</si>
  <si>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</si>
  <si>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</si>
  <si>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</si>
  <si>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</si>
  <si>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</si>
  <si>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</si>
  <si>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</si>
  <si>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</si>
  <si>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</si>
  <si>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</si>
  <si>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</si>
  <si>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</si>
  <si>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</si>
  <si>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</si>
  <si>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</si>
  <si>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</si>
  <si>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</si>
  <si>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</si>
  <si>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</si>
  <si>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</si>
  <si>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</si>
  <si>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</si>
  <si>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</si>
  <si>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</si>
  <si>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</si>
  <si>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</si>
  <si>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</si>
  <si>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</si>
  <si>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</si>
  <si>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</si>
  <si>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</si>
  <si>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</si>
  <si>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</si>
  <si>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</si>
  <si>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</si>
  <si>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</si>
  <si>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</si>
  <si>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</si>
  <si>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</si>
  <si>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</si>
  <si>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</si>
  <si>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</si>
  <si>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</si>
  <si>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</si>
  <si>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</si>
  <si>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</si>
  <si>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</si>
  <si>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</si>
  <si>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</si>
  <si>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</si>
  <si>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</si>
  <si>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</si>
  <si>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</si>
  <si>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</si>
  <si>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</si>
  <si>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</si>
  <si>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</si>
  <si>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</si>
  <si>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</si>
  <si>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</si>
  <si>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</si>
  <si>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</si>
  <si>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</si>
  <si>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</si>
  <si>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</si>
  <si>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</si>
  <si>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</si>
  <si>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</si>
  <si>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</si>
  <si>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</si>
  <si>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</si>
  <si>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</si>
  <si>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</si>
  <si>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</si>
  <si>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</si>
  <si>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</si>
  <si>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</si>
  <si>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</si>
  <si>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</si>
  <si>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</si>
  <si>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</si>
  <si>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</si>
  <si>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</si>
  <si>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</si>
  <si>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</si>
  <si>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</si>
  <si>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</si>
  <si>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</si>
  <si>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</si>
  <si>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</si>
  <si>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</si>
  <si>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</si>
  <si>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</si>
  <si>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</si>
  <si>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</si>
  <si>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</si>
  <si>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</si>
  <si>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</si>
  <si>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</si>
  <si>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</si>
  <si>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</si>
  <si>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</si>
  <si>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</si>
  <si>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</si>
  <si>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</si>
  <si>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</si>
  <si>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</si>
  <si>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</si>
  <si>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</si>
  <si>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</si>
  <si>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</si>
  <si>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</si>
  <si>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</si>
  <si>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</si>
  <si>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</si>
  <si>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</si>
  <si>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</si>
  <si>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</si>
  <si>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</si>
  <si>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</si>
  <si>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</si>
  <si>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</si>
  <si>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</si>
  <si>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</si>
  <si>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</si>
  <si>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</si>
  <si>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</si>
  <si>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</si>
  <si>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</si>
  <si>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</si>
  <si>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</si>
  <si>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</si>
  <si>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</si>
  <si>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</si>
  <si>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</si>
  <si>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</si>
  <si>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</si>
  <si>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</si>
  <si>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</si>
  <si>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</si>
  <si>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</si>
  <si>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</si>
  <si>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</si>
  <si>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</si>
  <si>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</si>
  <si>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</si>
  <si>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</si>
  <si>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</si>
  <si>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</si>
  <si>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</si>
  <si>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</si>
  <si>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</si>
  <si>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</si>
  <si>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</si>
  <si>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</si>
  <si>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</si>
  <si>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</si>
  <si>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</si>
  <si>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</si>
  <si>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</si>
  <si>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</si>
  <si>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</si>
  <si>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</si>
  <si>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</si>
  <si>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</si>
  <si>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</si>
  <si>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</si>
  <si>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</si>
  <si>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</si>
  <si>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</si>
  <si>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</si>
  <si>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</si>
  <si>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</si>
  <si>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</si>
  <si>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</si>
  <si>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</si>
  <si>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</si>
  <si>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</si>
  <si>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</si>
  <si>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</si>
  <si>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</si>
  <si>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</si>
  <si>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</si>
  <si>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</si>
  <si>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</si>
  <si>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</si>
  <si>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</si>
  <si>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</si>
  <si>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</si>
  <si>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</si>
  <si>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</si>
  <si>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</si>
  <si>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</si>
  <si>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</si>
  <si>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</si>
  <si>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</si>
  <si>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</si>
  <si>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</si>
  <si>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</si>
  <si>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</si>
  <si>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</si>
  <si>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</si>
  <si>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</si>
  <si>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</si>
  <si>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</si>
  <si>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</si>
  <si>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</si>
  <si>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</si>
  <si>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</si>
  <si>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</si>
  <si>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</si>
  <si>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</si>
  <si>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</si>
  <si>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</si>
  <si>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</si>
  <si>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</si>
  <si>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</si>
  <si>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</si>
  <si>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</si>
  <si>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</si>
  <si>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</si>
  <si>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</si>
  <si>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</si>
  <si>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</si>
  <si>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</si>
  <si>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</si>
  <si>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</si>
  <si>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</si>
  <si>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</si>
  <si>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</si>
  <si>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</si>
  <si>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</si>
  <si>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</si>
  <si>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</si>
  <si>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</si>
  <si>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</si>
  <si>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</si>
  <si>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</si>
  <si>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</si>
  <si>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</si>
  <si>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</si>
  <si>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</si>
  <si>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</si>
  <si>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</si>
  <si>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</si>
  <si>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</si>
  <si>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</si>
  <si>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</si>
  <si>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</si>
  <si>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</si>
  <si>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</si>
  <si>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</si>
  <si>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</si>
  <si>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</si>
  <si>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</si>
  <si>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</si>
  <si>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</si>
  <si>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</si>
  <si>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</si>
  <si>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</si>
  <si>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</si>
  <si>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</si>
  <si>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</si>
  <si>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</si>
  <si>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</si>
  <si>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</si>
  <si>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</si>
  <si>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</si>
  <si>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</si>
  <si>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</si>
  <si>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</si>
  <si>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</si>
  <si>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</si>
  <si>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</si>
  <si>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</si>
  <si>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</si>
  <si>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</si>
  <si>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</si>
  <si>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</si>
  <si>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</si>
  <si>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</si>
  <si>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</si>
  <si>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</si>
  <si>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</si>
  <si>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</si>
  <si>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</si>
  <si>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</si>
  <si>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</si>
  <si>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</si>
  <si>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</si>
  <si>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</si>
  <si>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</si>
  <si>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</si>
  <si>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</si>
  <si>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</si>
  <si>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</si>
  <si>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</si>
  <si>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</si>
  <si>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</si>
  <si>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</si>
  <si>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</si>
  <si>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</si>
  <si>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</si>
  <si>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</si>
  <si>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</si>
  <si>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</si>
  <si>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</si>
  <si>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</si>
  <si>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</si>
  <si>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</si>
  <si>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</si>
  <si>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</si>
  <si>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</si>
  <si>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</si>
  <si>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</si>
  <si>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</si>
  <si>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</si>
  <si>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</si>
  <si>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</si>
  <si>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</si>
  <si>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</si>
  <si>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</si>
  <si>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</si>
  <si>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</si>
  <si>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</si>
  <si>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</si>
  <si>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</si>
  <si>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</si>
  <si>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</si>
  <si>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</si>
  <si>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</si>
  <si>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</si>
  <si>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</si>
  <si>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</si>
  <si>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</si>
  <si>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</si>
  <si>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</si>
  <si>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</si>
  <si>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</si>
  <si>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</si>
  <si>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</si>
  <si>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</si>
  <si>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</si>
  <si>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</si>
  <si>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</si>
  <si>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</si>
  <si>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</si>
  <si>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</si>
  <si>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</si>
  <si>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</si>
  <si>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</si>
  <si>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</si>
  <si>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</si>
  <si>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</si>
  <si>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</si>
  <si>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</si>
  <si>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</si>
  <si>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</si>
  <si>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</si>
  <si>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</si>
  <si>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</si>
  <si>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</si>
  <si>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</si>
  <si>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</si>
  <si>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</si>
  <si>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</si>
  <si>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</si>
  <si>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</si>
  <si>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</si>
  <si>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</si>
  <si>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</si>
  <si>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</si>
  <si>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</si>
  <si>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</si>
  <si>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</si>
  <si>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</si>
  <si>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</si>
  <si>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</si>
  <si>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</si>
  <si>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</si>
  <si>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</si>
  <si>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</si>
  <si>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</si>
  <si>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</si>
  <si>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</si>
  <si>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</si>
  <si>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</si>
  <si>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</si>
  <si>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</si>
  <si>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</si>
  <si>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</si>
  <si>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</si>
  <si>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</si>
  <si>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</si>
  <si>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</si>
  <si>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</si>
  <si>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</si>
  <si>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</si>
  <si>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</si>
  <si>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</si>
  <si>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</si>
  <si>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</si>
  <si>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</si>
  <si>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</si>
  <si>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</si>
  <si>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</si>
  <si>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</si>
  <si>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</si>
  <si>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</si>
  <si>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</si>
  <si>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</si>
  <si>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</si>
  <si>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</si>
  <si>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</si>
  <si>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</si>
  <si>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</si>
  <si>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</si>
  <si>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</si>
  <si>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</si>
  <si>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</si>
  <si>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</si>
  <si>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</si>
  <si>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</si>
  <si>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</si>
  <si>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</si>
  <si>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</si>
  <si>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</si>
  <si>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</si>
  <si>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</si>
  <si>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</si>
  <si>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</si>
  <si>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</si>
  <si>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</si>
  <si>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</si>
  <si>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</si>
  <si>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</si>
  <si>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</si>
  <si>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</si>
  <si>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</si>
  <si>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</si>
  <si>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</si>
  <si>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</si>
  <si>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</si>
  <si>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</si>
  <si>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</si>
  <si>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</si>
  <si>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</si>
  <si>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</si>
  <si>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</si>
  <si>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</si>
  <si>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</si>
  <si>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</si>
  <si>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</si>
  <si>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</si>
  <si>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</si>
  <si>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</si>
  <si>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</si>
  <si>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</si>
  <si>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</si>
  <si>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</si>
  <si>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</si>
  <si>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</si>
  <si>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</si>
  <si>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</si>
  <si>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</si>
  <si>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</si>
  <si>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</si>
  <si>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</si>
  <si>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</si>
  <si>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</si>
  <si>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</si>
  <si>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</si>
  <si>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</si>
  <si>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</si>
  <si>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</si>
  <si>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</si>
  <si>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</si>
  <si>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</si>
  <si>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</si>
  <si>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</si>
  <si>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</si>
  <si>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</si>
  <si>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</si>
  <si>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</si>
  <si>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</si>
  <si>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</si>
  <si>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</si>
  <si>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</si>
  <si>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</si>
  <si>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</si>
  <si>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</si>
  <si>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</si>
  <si>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</si>
  <si>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</si>
  <si>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</si>
  <si>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</si>
  <si>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</si>
  <si>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</si>
  <si>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</si>
  <si>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</si>
  <si>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</si>
  <si>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</si>
  <si>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</si>
  <si>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</si>
  <si>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</si>
  <si>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</si>
  <si>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</si>
  <si>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</si>
  <si>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</si>
  <si>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</si>
  <si>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</si>
  <si>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</si>
  <si>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</si>
  <si>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</si>
  <si>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</si>
  <si>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</si>
  <si>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</si>
  <si>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</si>
  <si>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</si>
  <si>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</si>
  <si>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</si>
  <si>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</si>
  <si>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</si>
  <si>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</si>
  <si>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</si>
  <si>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</si>
  <si>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</si>
  <si>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</si>
  <si>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</si>
  <si>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</si>
  <si>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</si>
  <si>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</si>
  <si>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</si>
  <si>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</si>
  <si>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</si>
  <si>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</si>
  <si>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</si>
  <si>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</si>
  <si>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</si>
  <si>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</si>
  <si>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</si>
  <si>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</si>
  <si>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</si>
  <si>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</si>
  <si>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</si>
  <si>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</si>
  <si>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</si>
  <si>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</si>
  <si>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</si>
  <si>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</si>
  <si>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</si>
  <si>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</si>
  <si>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</si>
  <si>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</si>
  <si>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</si>
  <si>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</si>
  <si>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</si>
  <si>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</si>
  <si>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</si>
  <si>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</si>
  <si>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</si>
  <si>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</si>
  <si>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</si>
  <si>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</si>
  <si>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</si>
  <si>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</si>
  <si>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</si>
  <si>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</si>
  <si>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</si>
  <si>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</si>
  <si>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</si>
  <si>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</si>
  <si>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</si>
  <si>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</si>
  <si>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</si>
  <si>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</si>
  <si>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</si>
  <si>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</si>
  <si>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</si>
  <si>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</si>
  <si>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</si>
  <si>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</si>
  <si>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</si>
  <si>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</si>
  <si>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</si>
  <si>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</si>
  <si>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</si>
  <si>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</si>
  <si>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</si>
  <si>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</si>
  <si>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</si>
  <si>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</si>
  <si>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</si>
  <si>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</si>
  <si>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</si>
  <si>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</si>
  <si>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</si>
  <si>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</si>
  <si>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</si>
  <si>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</si>
  <si>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</si>
  <si>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</si>
  <si>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</si>
  <si>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</si>
  <si>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</si>
  <si>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</si>
  <si>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</si>
  <si>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</si>
  <si>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</si>
  <si>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</si>
  <si>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</si>
  <si>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</si>
  <si>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</si>
  <si>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</si>
  <si>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</si>
  <si>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</si>
  <si>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</si>
  <si>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</si>
  <si>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</si>
  <si>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</si>
  <si>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</si>
  <si>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</si>
  <si>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</si>
  <si>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</si>
  <si>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</si>
  <si>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</si>
  <si>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</si>
  <si>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</si>
  <si>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</si>
  <si>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</si>
  <si>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</si>
  <si>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</si>
  <si>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</si>
  <si>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</si>
  <si>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</si>
  <si>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</si>
  <si>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</si>
  <si>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</si>
  <si>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</si>
  <si>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</si>
  <si>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</si>
  <si>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</si>
  <si>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</si>
  <si>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</si>
  <si>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</si>
  <si>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</si>
  <si>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</si>
  <si>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</si>
  <si>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</si>
  <si>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</si>
  <si>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</si>
  <si>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</si>
  <si>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</si>
  <si>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</si>
  <si>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</si>
  <si>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</si>
  <si>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</si>
  <si>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</si>
  <si>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</si>
  <si>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</si>
  <si>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</si>
  <si>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</si>
  <si>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</si>
  <si>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</si>
  <si>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</si>
  <si>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</si>
  <si>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</si>
  <si>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</si>
  <si>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</si>
  <si>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</si>
  <si>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</si>
  <si>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</si>
  <si>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</si>
  <si>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</si>
  <si>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</si>
  <si>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</si>
  <si>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</si>
  <si>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</si>
  <si>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</si>
  <si>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</si>
  <si>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</si>
  <si>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</si>
  <si>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</si>
  <si>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</si>
  <si>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</si>
  <si>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</si>
  <si>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</si>
  <si>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</si>
  <si>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</si>
  <si>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</si>
  <si>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</si>
  <si>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</si>
  <si>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</si>
  <si>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</si>
  <si>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</si>
  <si>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</si>
  <si>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</si>
  <si>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</si>
  <si>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</si>
  <si>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</si>
  <si>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</si>
  <si>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</si>
  <si>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</si>
  <si>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</si>
  <si>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</si>
  <si>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</si>
  <si>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</si>
  <si>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</si>
  <si>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</si>
  <si>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</si>
  <si>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</si>
  <si>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</si>
  <si>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</si>
  <si>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</si>
  <si>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</si>
  <si>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</si>
  <si>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</si>
  <si>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</si>
  <si>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</si>
  <si>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</si>
  <si>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</si>
  <si>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</si>
  <si>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</si>
  <si>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</si>
  <si>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</si>
  <si>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</si>
  <si>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</si>
  <si>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</si>
  <si>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</si>
  <si>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</si>
  <si>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</si>
  <si>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</si>
  <si>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</si>
  <si>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</si>
  <si>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</si>
  <si>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</si>
  <si>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</si>
  <si>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</si>
  <si>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</si>
  <si>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</si>
  <si>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</si>
  <si>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</si>
  <si>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</si>
  <si>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</si>
  <si>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</si>
  <si>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</si>
  <si>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</si>
  <si>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</si>
  <si>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</si>
  <si>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</si>
  <si>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</si>
  <si>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</si>
  <si>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</si>
  <si>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</si>
  <si>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</si>
  <si>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</si>
  <si>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</si>
  <si>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</si>
  <si>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</si>
  <si>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</si>
  <si>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</si>
  <si>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</si>
  <si>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</si>
  <si>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</si>
  <si>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</si>
  <si>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</si>
  <si>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</si>
  <si>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</si>
  <si>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</si>
  <si>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</si>
  <si>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</si>
  <si>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</si>
  <si>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</si>
  <si>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</si>
  <si>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</si>
  <si>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</si>
  <si>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</si>
  <si>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</si>
  <si>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</si>
  <si>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</si>
  <si>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</si>
  <si>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</si>
  <si>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</si>
  <si>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</si>
  <si>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</si>
  <si>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</si>
  <si>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</si>
  <si>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</si>
  <si>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</si>
  <si>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</si>
  <si>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</si>
  <si>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</si>
  <si>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</si>
  <si>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</si>
  <si>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</si>
  <si>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</si>
  <si>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</si>
  <si>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</si>
  <si>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</si>
  <si>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</si>
  <si>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</si>
  <si>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</si>
  <si>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</si>
  <si>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</si>
  <si>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</si>
  <si>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</si>
  <si>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</si>
  <si>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</si>
  <si>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</si>
  <si>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</si>
  <si>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</si>
  <si>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</si>
  <si>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</si>
  <si>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</si>
  <si>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</si>
  <si>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</si>
  <si>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</si>
  <si>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</si>
  <si>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</si>
  <si>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</si>
  <si>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</si>
  <si>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</si>
  <si>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</si>
  <si>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</si>
  <si>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</si>
  <si>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</si>
  <si>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</si>
  <si>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</si>
  <si>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</si>
  <si>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</si>
  <si>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</si>
  <si>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</si>
  <si>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</si>
  <si>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</si>
  <si>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</si>
  <si>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</si>
  <si>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</si>
  <si>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</si>
  <si>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</si>
  <si>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</si>
  <si>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</si>
  <si>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</si>
  <si>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</si>
  <si>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</si>
  <si>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</si>
  <si>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</si>
  <si>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</si>
  <si>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</si>
  <si>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</si>
  <si>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</si>
  <si>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</si>
  <si>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</si>
  <si>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</si>
  <si>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</si>
  <si>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</si>
  <si>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</si>
  <si>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</si>
  <si>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</si>
  <si>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</si>
  <si>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</si>
  <si>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</si>
  <si>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</si>
  <si>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</si>
  <si>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</si>
  <si>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</si>
  <si>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</si>
  <si>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</si>
  <si>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</si>
  <si>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</si>
  <si>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</si>
  <si>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</si>
  <si>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</si>
  <si>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</si>
  <si>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</si>
  <si>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</si>
  <si>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</si>
  <si>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</si>
  <si>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</si>
  <si>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</si>
  <si>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</si>
  <si>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</si>
  <si>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</si>
  <si>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</si>
  <si>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</si>
  <si>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</si>
  <si>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</si>
  <si>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</si>
  <si>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</si>
  <si>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</si>
  <si>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</si>
  <si>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</si>
  <si>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</si>
  <si>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</si>
  <si>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</si>
  <si>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</si>
  <si>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</si>
  <si>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</si>
  <si>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</si>
  <si>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</si>
  <si>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</si>
  <si>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</si>
  <si>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</si>
  <si>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</si>
  <si>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</si>
  <si>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</si>
  <si>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</si>
  <si>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</si>
  <si>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</si>
  <si>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</si>
  <si>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</si>
  <si>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</si>
  <si>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</si>
  <si>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</si>
  <si>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</si>
  <si>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</si>
  <si>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</si>
  <si>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</si>
  <si>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</si>
  <si>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</si>
  <si>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</si>
  <si>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</si>
  <si>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</si>
  <si>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</si>
  <si>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</si>
  <si>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</si>
  <si>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</si>
  <si>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</si>
  <si>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</si>
  <si>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</si>
  <si>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</si>
  <si>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</si>
  <si>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</si>
  <si>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</si>
  <si>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</si>
  <si>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</si>
  <si>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</si>
  <si>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</si>
  <si>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</si>
  <si>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</si>
  <si>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</si>
  <si>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</si>
  <si>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</si>
  <si>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</si>
  <si>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</si>
  <si>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</si>
  <si>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</si>
  <si>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</si>
  <si>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</si>
  <si>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</si>
  <si>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</si>
  <si>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</si>
  <si>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</si>
  <si>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</si>
  <si>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</si>
  <si>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</si>
  <si>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</si>
  <si>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</si>
  <si>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</si>
  <si>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</si>
  <si>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</si>
  <si>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</si>
  <si>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</si>
  <si>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</si>
  <si>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</si>
  <si>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</si>
  <si>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</si>
  <si>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</si>
  <si>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</si>
  <si>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</si>
  <si>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</si>
  <si>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</si>
  <si>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</si>
  <si>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</si>
  <si>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</si>
  <si>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</si>
  <si>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</si>
  <si>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</si>
  <si>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</si>
  <si>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</si>
  <si>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</si>
  <si>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</si>
  <si>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</si>
  <si>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</si>
  <si>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</si>
  <si>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</si>
  <si>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</si>
  <si>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</si>
  <si>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</si>
  <si>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</si>
  <si>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</si>
  <si>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</si>
  <si>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</si>
  <si>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</si>
  <si>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</si>
  <si>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</si>
  <si>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</si>
  <si>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</si>
  <si>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</si>
  <si>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</si>
  <si>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</si>
  <si>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</si>
  <si>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</si>
  <si>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</si>
  <si>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</si>
  <si>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</si>
  <si>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</si>
  <si>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</si>
  <si>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</si>
  <si>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</si>
  <si>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</si>
  <si>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</si>
  <si>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</si>
  <si>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</si>
  <si>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</si>
  <si>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</si>
  <si>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</si>
  <si>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</si>
  <si>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</si>
  <si>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</si>
  <si>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</si>
  <si>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</si>
  <si>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</si>
  <si>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</si>
  <si>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</si>
  <si>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</si>
  <si>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</si>
  <si>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</si>
  <si>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</si>
  <si>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</si>
  <si>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</si>
  <si>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</si>
  <si>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</si>
  <si>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</si>
  <si>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</si>
  <si>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</si>
  <si>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</si>
  <si>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</si>
  <si>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</si>
  <si>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</si>
  <si>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</si>
  <si>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</si>
  <si>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</si>
  <si>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</si>
  <si>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</si>
  <si>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</si>
  <si>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</si>
  <si>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</si>
  <si>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</si>
  <si>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</si>
  <si>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</si>
  <si>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</si>
  <si>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</si>
  <si>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</si>
  <si>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</si>
  <si>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</si>
  <si>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</si>
  <si>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</si>
  <si>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</si>
  <si>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</si>
  <si>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</si>
  <si>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</si>
  <si>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</si>
  <si>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</si>
  <si>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</si>
  <si>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</si>
  <si>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</si>
  <si>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</si>
  <si>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</si>
  <si>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</si>
  <si>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</si>
  <si>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</si>
  <si>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</si>
  <si>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</si>
  <si>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</si>
  <si>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</si>
  <si>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</si>
  <si>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</si>
  <si>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</si>
  <si>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</si>
  <si>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</si>
  <si>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</si>
  <si>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</si>
  <si>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</si>
  <si>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</si>
  <si>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</si>
  <si>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</si>
  <si>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</si>
  <si>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</si>
  <si>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</si>
  <si>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</si>
  <si>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</si>
  <si>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</si>
  <si>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</si>
  <si>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</si>
  <si>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</si>
  <si>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</si>
  <si>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</si>
  <si>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</si>
  <si>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</si>
  <si>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</si>
  <si>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</si>
  <si>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</si>
  <si>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</si>
  <si>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</si>
  <si>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</si>
  <si>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</si>
  <si>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</si>
  <si>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</si>
  <si>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</si>
  <si>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</si>
  <si>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</si>
  <si>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</si>
  <si>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</si>
  <si>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</si>
  <si>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</si>
  <si>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</si>
  <si>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</si>
  <si>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</si>
  <si>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</si>
  <si>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</si>
  <si>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</si>
  <si>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</si>
  <si>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</si>
  <si>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</si>
  <si>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</si>
  <si>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</si>
  <si>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</si>
  <si>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</si>
  <si>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</si>
  <si>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</si>
  <si>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</si>
  <si>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</si>
  <si>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</si>
  <si>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</si>
  <si>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</si>
  <si>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</si>
  <si>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</si>
  <si>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</si>
  <si>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</si>
  <si>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</si>
  <si>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</si>
  <si>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</si>
  <si>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</si>
  <si>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</si>
  <si>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</si>
  <si>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</si>
  <si>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</si>
  <si>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</si>
  <si>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</si>
  <si>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</si>
  <si>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</si>
  <si>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</si>
  <si>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</si>
  <si>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</si>
  <si>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</si>
  <si>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</si>
  <si>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</si>
  <si>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</si>
  <si>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</si>
  <si>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</si>
  <si>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</si>
  <si>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</si>
  <si>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</si>
  <si>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</si>
  <si>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</si>
  <si>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</si>
  <si>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</si>
  <si>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</si>
  <si>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</si>
  <si>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</si>
  <si>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</si>
  <si>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</si>
  <si>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</si>
  <si>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</si>
  <si>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</si>
  <si>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</si>
  <si>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</si>
  <si>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</si>
  <si>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</si>
  <si>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</si>
  <si>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</si>
  <si>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</si>
  <si>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</si>
  <si>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</si>
  <si>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</si>
  <si>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</si>
  <si>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</si>
  <si>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</si>
  <si>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</si>
  <si>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</si>
  <si>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</si>
  <si>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</si>
  <si>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</si>
  <si>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</si>
  <si>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</si>
  <si>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</si>
  <si>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</si>
  <si>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</si>
  <si>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</si>
  <si>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</si>
  <si>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</si>
  <si>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</si>
  <si>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</si>
  <si>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</si>
  <si>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</si>
  <si>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</si>
  <si>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</si>
  <si>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</si>
  <si>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</si>
  <si>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</si>
  <si>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</si>
  <si>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</si>
  <si>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</si>
  <si>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</si>
  <si>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</si>
  <si>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</si>
  <si>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</si>
  <si>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</si>
  <si>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</si>
  <si>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</si>
  <si>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</si>
  <si>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</si>
  <si>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</si>
  <si>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</si>
  <si>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</si>
  <si>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</si>
  <si>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</si>
  <si>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</si>
  <si>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</si>
  <si>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</si>
  <si>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</si>
  <si>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</si>
  <si>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</si>
  <si>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</si>
  <si>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</si>
  <si>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</si>
  <si>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</si>
  <si>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</si>
  <si>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</si>
  <si>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</si>
  <si>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</si>
  <si>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</si>
  <si>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</si>
  <si>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</si>
  <si>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</si>
  <si>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</si>
  <si>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</si>
  <si>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</si>
  <si>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</si>
  <si>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</si>
  <si>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</si>
  <si>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</si>
  <si>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</si>
  <si>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</si>
  <si>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</si>
  <si>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</si>
  <si>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</si>
  <si>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</si>
  <si>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</si>
  <si>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</si>
  <si>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</si>
  <si>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</si>
  <si>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</si>
  <si>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</si>
  <si>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</si>
  <si>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</si>
  <si>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</si>
  <si>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</si>
  <si>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</si>
  <si>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</si>
  <si>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</si>
  <si>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</si>
  <si>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</si>
  <si>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</si>
  <si>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</si>
  <si>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</si>
  <si>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</si>
  <si>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</si>
  <si>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</si>
  <si>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</si>
  <si>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</si>
  <si>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</si>
  <si>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</si>
  <si>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</si>
  <si>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</si>
  <si>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</si>
  <si>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</si>
  <si>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</si>
  <si>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</si>
  <si>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</si>
  <si>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</si>
  <si>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</si>
  <si>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</si>
  <si>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</si>
  <si>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</si>
  <si>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</si>
  <si>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</si>
  <si>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</si>
  <si>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</si>
  <si>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</si>
  <si>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</si>
  <si>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</si>
  <si>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</si>
  <si>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</si>
  <si>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</si>
  <si>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</si>
  <si>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</si>
  <si>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</si>
  <si>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</si>
  <si>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</si>
  <si>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</si>
  <si>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</si>
  <si>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</si>
  <si>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</si>
  <si>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</si>
  <si>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</si>
  <si>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</si>
  <si>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</si>
  <si>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</si>
  <si>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</si>
  <si>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</si>
  <si>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</si>
  <si>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</si>
  <si>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</si>
  <si>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</si>
  <si>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</si>
  <si>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</si>
  <si>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</si>
  <si>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</si>
  <si>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</si>
  <si>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</si>
  <si>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</si>
  <si>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</si>
  <si>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</si>
  <si>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</si>
  <si>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</si>
  <si>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</si>
  <si>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</si>
  <si>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</si>
  <si>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</si>
  <si>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</si>
  <si>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</si>
  <si>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</si>
  <si>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</si>
  <si>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</si>
  <si>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</si>
  <si>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</si>
  <si>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</si>
  <si>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</si>
  <si>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</si>
  <si>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</si>
  <si>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</si>
  <si>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</si>
  <si>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</si>
  <si>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</si>
  <si>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</si>
  <si>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</si>
  <si>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</si>
  <si>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</si>
  <si>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</si>
  <si>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</si>
  <si>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</si>
  <si>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</si>
  <si>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</si>
  <si>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</si>
  <si>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</si>
  <si>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</si>
  <si>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</si>
  <si>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</si>
  <si>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</si>
  <si>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</si>
  <si>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</si>
  <si>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</si>
  <si>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</si>
  <si>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</si>
  <si>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</si>
  <si>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</si>
  <si>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</si>
  <si>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</si>
  <si>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</si>
  <si>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</si>
  <si>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</si>
  <si>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</si>
  <si>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</si>
  <si>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</si>
  <si>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</si>
  <si>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</si>
  <si>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</si>
  <si>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</si>
  <si>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</si>
  <si>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</si>
  <si>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</si>
  <si>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</si>
  <si>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</si>
  <si>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</si>
  <si>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</si>
  <si>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</si>
  <si>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</si>
  <si>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</si>
  <si>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</si>
  <si>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</si>
  <si>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</si>
  <si>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</si>
  <si>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</si>
  <si>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</si>
  <si>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</si>
  <si>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</si>
  <si>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</si>
  <si>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</si>
  <si>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</si>
  <si>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</si>
  <si>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</si>
  <si>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</si>
  <si>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</si>
  <si>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</si>
  <si>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</si>
  <si>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</si>
  <si>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</si>
  <si>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</si>
  <si>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</si>
  <si>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</si>
  <si>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</si>
  <si>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</si>
  <si>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</si>
  <si>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</si>
  <si>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</si>
  <si>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</si>
  <si>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</si>
  <si>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</si>
  <si>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</si>
  <si>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</si>
  <si>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</si>
  <si>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</si>
  <si>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</si>
  <si>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</si>
  <si>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</si>
  <si>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</si>
  <si>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</si>
  <si>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</si>
  <si>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</si>
  <si>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</si>
  <si>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</si>
  <si>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</si>
  <si>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</si>
  <si>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</si>
  <si>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</si>
  <si>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</si>
  <si>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</si>
  <si>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</si>
  <si>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</si>
  <si>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</si>
  <si>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</si>
  <si>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</si>
  <si>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</si>
  <si>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</si>
  <si>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</si>
  <si>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</si>
  <si>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</si>
  <si>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</si>
  <si>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</si>
  <si>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</si>
  <si>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</si>
  <si>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</si>
  <si>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</si>
  <si>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</si>
  <si>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</si>
  <si>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</si>
  <si>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</si>
  <si>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</si>
  <si>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</si>
  <si>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</si>
  <si>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</si>
  <si>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</si>
  <si>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</si>
  <si>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</si>
  <si>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</si>
  <si>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</si>
  <si>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</si>
  <si>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</si>
  <si>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</si>
  <si>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</si>
  <si>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</si>
  <si>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</si>
  <si>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</si>
  <si>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</si>
  <si>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</si>
  <si>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</si>
  <si>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</si>
  <si>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</si>
  <si>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</si>
  <si>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</si>
  <si>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</si>
  <si>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</si>
  <si>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</si>
  <si>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</si>
  <si>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</si>
  <si>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</si>
  <si>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</si>
  <si>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</si>
  <si>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</si>
  <si>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</si>
  <si>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</si>
  <si>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</si>
  <si>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</si>
  <si>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</si>
  <si>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</si>
  <si>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</si>
  <si>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</si>
  <si>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</si>
  <si>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</si>
  <si>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</si>
  <si>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</si>
  <si>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</si>
  <si>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</si>
  <si>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</si>
  <si>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</si>
  <si>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</si>
  <si>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</si>
  <si>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</si>
  <si>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</si>
  <si>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</si>
  <si>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</si>
  <si>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</si>
  <si>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</si>
  <si>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</si>
  <si>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</si>
  <si>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</si>
  <si>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</si>
  <si>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</si>
  <si>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</si>
  <si>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</si>
  <si>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</si>
  <si>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</si>
  <si>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</si>
  <si>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</si>
  <si>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</si>
  <si>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</si>
  <si>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</si>
  <si>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</si>
  <si>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</si>
  <si>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</si>
  <si>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</si>
  <si>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</si>
  <si>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</si>
  <si>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</si>
  <si>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</si>
  <si>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</si>
  <si>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</si>
  <si>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</si>
  <si>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</si>
  <si>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</si>
  <si>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</si>
  <si>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</si>
  <si>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</si>
  <si>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</si>
  <si>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</si>
  <si>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</si>
  <si>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</si>
  <si>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</si>
  <si>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</si>
  <si>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</si>
  <si>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</si>
  <si>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</si>
  <si>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</si>
  <si>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</si>
  <si>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</si>
  <si>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</si>
  <si>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</si>
  <si>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</si>
  <si>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</si>
  <si>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</si>
  <si>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</si>
  <si>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</si>
  <si>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</si>
  <si>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</si>
  <si>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</si>
  <si>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</si>
  <si>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</si>
  <si>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</si>
  <si>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</si>
  <si>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</si>
  <si>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</si>
  <si>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</si>
  <si>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</si>
  <si>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</si>
  <si>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</si>
  <si>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</si>
  <si>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</si>
  <si>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</si>
  <si>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</si>
  <si>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</si>
  <si>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</si>
  <si>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</si>
  <si>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</si>
  <si>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</si>
  <si>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</si>
  <si>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</si>
  <si>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</si>
  <si>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</si>
  <si>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</si>
  <si>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</si>
  <si>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</si>
  <si>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</si>
  <si>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</si>
  <si>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</si>
  <si>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</si>
  <si>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</si>
  <si>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</si>
  <si>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</si>
  <si>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</si>
  <si>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</si>
  <si>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</si>
  <si>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</si>
  <si>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</si>
  <si>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</si>
  <si>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</si>
  <si>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</si>
  <si>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</si>
  <si>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</si>
  <si>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</si>
  <si>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</si>
  <si>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</si>
  <si>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</si>
  <si>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</si>
  <si>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</si>
  <si>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</si>
  <si>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</si>
  <si>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</si>
  <si>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</si>
  <si>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</si>
  <si>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</si>
  <si>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</si>
  <si>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</si>
  <si>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</si>
  <si>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</si>
  <si>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</si>
  <si>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</si>
  <si>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</si>
  <si>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</si>
  <si>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</si>
  <si>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</si>
  <si>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</si>
  <si>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</si>
  <si>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</si>
  <si>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</si>
  <si>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</si>
  <si>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</si>
  <si>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</si>
  <si>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</si>
  <si>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</si>
  <si>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</si>
  <si>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</si>
  <si>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</si>
  <si>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</si>
  <si>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</si>
  <si>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</si>
  <si>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</si>
  <si>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</si>
  <si>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</si>
  <si>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</si>
  <si>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</si>
  <si>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</si>
  <si>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</si>
  <si>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</si>
  <si>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</si>
  <si>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</si>
  <si>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</si>
  <si>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</si>
  <si>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</si>
  <si>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</si>
  <si>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</si>
  <si>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</si>
  <si>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</si>
  <si>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</si>
  <si>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</si>
  <si>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</si>
  <si>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</si>
  <si>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</si>
  <si>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</si>
  <si>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</si>
  <si>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</si>
  <si>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</si>
  <si>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</si>
  <si>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</si>
  <si>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</si>
  <si>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</si>
  <si>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</si>
  <si>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</si>
  <si>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</si>
  <si>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</si>
  <si>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</si>
  <si>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</si>
  <si>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</si>
  <si>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</si>
  <si>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</si>
  <si>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</si>
  <si>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</si>
  <si>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</si>
  <si>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</si>
  <si>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</si>
  <si>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</si>
  <si>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</si>
  <si>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</si>
  <si>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</si>
  <si>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</si>
  <si>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</si>
  <si>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</si>
  <si>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</si>
  <si>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</si>
  <si>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</si>
  <si>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</si>
  <si>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</si>
  <si>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</si>
  <si>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</si>
  <si>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</si>
  <si>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</si>
  <si>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</si>
  <si>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</si>
  <si>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</si>
  <si>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</si>
  <si>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</si>
  <si>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</si>
  <si>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</si>
  <si>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</si>
  <si>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</si>
  <si>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</si>
  <si>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</si>
  <si>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</si>
  <si>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</si>
  <si>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</si>
  <si>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</si>
  <si>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</si>
  <si>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</si>
  <si>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</si>
  <si>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</si>
  <si>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</si>
  <si>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</si>
  <si>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</si>
  <si>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</si>
  <si>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</si>
  <si>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</si>
  <si>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</si>
  <si>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</si>
  <si>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</si>
  <si>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</si>
  <si>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</si>
  <si>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</si>
  <si>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</si>
  <si>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</si>
  <si>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</si>
  <si>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</si>
  <si>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</si>
  <si>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</si>
  <si>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</si>
  <si>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</si>
  <si>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</si>
  <si>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</si>
  <si>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</si>
  <si>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</si>
  <si>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</si>
  <si>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</si>
  <si>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</si>
  <si>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</si>
  <si>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</si>
  <si>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</si>
  <si>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</si>
  <si>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</si>
  <si>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</si>
  <si>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</si>
  <si>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</si>
  <si>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</si>
  <si>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</si>
  <si>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</si>
  <si>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</si>
  <si>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</si>
  <si>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</si>
  <si>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</si>
  <si>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</si>
  <si>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</si>
  <si>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</si>
  <si>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</si>
  <si>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</si>
  <si>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</si>
  <si>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</si>
  <si>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</si>
  <si>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</si>
  <si>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</si>
  <si>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</si>
  <si>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</si>
  <si>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</si>
  <si>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</si>
  <si>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</si>
  <si>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</si>
  <si>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</si>
  <si>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</si>
  <si>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</si>
  <si>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</si>
  <si>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</si>
  <si>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</si>
  <si>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</si>
  <si>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</si>
  <si>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</si>
  <si>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</si>
  <si>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</si>
  <si>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</si>
  <si>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</si>
  <si>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</si>
  <si>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</si>
  <si>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</si>
  <si>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</si>
  <si>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</si>
  <si>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</si>
  <si>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</si>
  <si>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</si>
  <si>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</si>
  <si>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</si>
  <si>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</si>
  <si>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</si>
  <si>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</si>
  <si>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</si>
  <si>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</si>
  <si>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</si>
  <si>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</si>
  <si>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</si>
  <si>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</si>
  <si>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</si>
  <si>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</si>
  <si>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</si>
  <si>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</si>
  <si>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</si>
  <si>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</si>
  <si>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</si>
  <si>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</si>
  <si>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</si>
  <si>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</si>
  <si>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</si>
  <si>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</si>
  <si>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</si>
  <si>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</si>
  <si>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</si>
  <si>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</si>
  <si>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</si>
  <si>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</si>
  <si>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</si>
  <si>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</si>
  <si>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</si>
  <si>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</si>
  <si>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</si>
  <si>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</si>
  <si>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</si>
  <si>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</si>
  <si>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</si>
  <si>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</si>
  <si>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</si>
  <si>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</si>
  <si>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</si>
  <si>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</si>
  <si>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</si>
  <si>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</si>
  <si>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</si>
  <si>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</si>
  <si>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</si>
  <si>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</si>
  <si>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</si>
  <si>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</si>
  <si>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</si>
  <si>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</si>
  <si>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</si>
  <si>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</si>
  <si>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</si>
  <si>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</si>
  <si>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</si>
  <si>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</si>
  <si>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</si>
  <si>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</si>
  <si>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</si>
  <si>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</si>
  <si>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</si>
  <si>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</si>
  <si>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</si>
  <si>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</si>
  <si>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</si>
  <si>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</si>
  <si>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</si>
  <si>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</si>
  <si>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</si>
  <si>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</si>
  <si>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</si>
  <si>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</si>
  <si>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</si>
  <si>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</si>
  <si>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</si>
  <si>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</si>
  <si>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</si>
  <si>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</si>
  <si>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</si>
  <si>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</si>
  <si>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</si>
  <si>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</si>
  <si>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</si>
  <si>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</si>
  <si>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</si>
  <si>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</si>
  <si>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</si>
  <si>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</si>
  <si>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</si>
  <si>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</si>
  <si>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</si>
  <si>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</si>
  <si>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</si>
  <si>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</si>
  <si>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</si>
  <si>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</si>
  <si>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</si>
  <si>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</si>
  <si>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</si>
  <si>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</si>
  <si>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</si>
  <si>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</si>
  <si>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</si>
  <si>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</si>
  <si>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</si>
  <si>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</si>
  <si>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</si>
  <si>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</si>
  <si>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</si>
  <si>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</si>
  <si>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</si>
  <si>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</si>
  <si>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</si>
  <si>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</si>
  <si>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</si>
  <si>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</si>
  <si>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</si>
  <si>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</si>
  <si>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</si>
  <si>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</si>
  <si>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</si>
  <si>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</si>
  <si>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</si>
  <si>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</si>
  <si>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</si>
  <si>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</si>
  <si>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</si>
  <si>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</si>
  <si>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</si>
  <si>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</si>
  <si>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</si>
  <si>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</si>
  <si>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</si>
  <si>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</si>
  <si>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</si>
  <si>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</si>
  <si>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</si>
  <si>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</si>
  <si>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</si>
  <si>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</si>
  <si>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</si>
  <si>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</si>
  <si>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</si>
  <si>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</si>
  <si>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</si>
  <si>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</si>
  <si>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</si>
  <si>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</si>
  <si>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</si>
  <si>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</si>
  <si>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</si>
  <si>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</si>
  <si>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</si>
  <si>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</si>
  <si>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</si>
  <si>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</si>
  <si>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</si>
  <si>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</si>
  <si>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</si>
  <si>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</si>
  <si>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</si>
  <si>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</si>
  <si>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</si>
  <si>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</si>
  <si>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</si>
  <si>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</si>
  <si>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</si>
  <si>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</si>
  <si>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</si>
  <si>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</si>
  <si>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</si>
  <si>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</si>
  <si>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</si>
  <si>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</si>
  <si>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</si>
  <si>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</si>
  <si>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</si>
  <si>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</si>
  <si>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</si>
  <si>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</si>
  <si>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</si>
  <si>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</si>
  <si>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</si>
  <si>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</si>
  <si>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</si>
  <si>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</si>
  <si>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</si>
  <si>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</si>
  <si>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</si>
  <si>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</si>
  <si>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</si>
  <si>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</si>
  <si>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</si>
  <si>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</si>
  <si>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</si>
  <si>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</si>
  <si>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</si>
  <si>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</si>
  <si>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</si>
  <si>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</si>
  <si>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</si>
  <si>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</si>
  <si>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</si>
  <si>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</si>
  <si>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</si>
  <si>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</si>
  <si>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</si>
  <si>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</si>
  <si>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</si>
  <si>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</si>
  <si>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</si>
  <si>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</si>
  <si>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</si>
  <si>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</si>
  <si>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</si>
  <si>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</si>
  <si>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</si>
  <si>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</si>
  <si>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</si>
  <si>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</si>
  <si>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</si>
  <si>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</si>
  <si>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</si>
  <si>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</si>
  <si>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</si>
  <si>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</si>
  <si>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</si>
  <si>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</si>
  <si>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</si>
  <si>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</si>
  <si>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</si>
  <si>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</si>
  <si>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</si>
  <si>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</si>
  <si>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</si>
  <si>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</si>
  <si>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</si>
  <si>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</si>
  <si>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</si>
  <si>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</si>
  <si>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</si>
  <si>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</si>
  <si>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</si>
  <si>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</si>
  <si>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</si>
  <si>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</si>
  <si>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</si>
  <si>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</si>
  <si>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</si>
  <si>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</si>
  <si>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</si>
  <si>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</si>
  <si>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</si>
  <si>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</si>
  <si>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</si>
  <si>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</si>
  <si>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</si>
  <si>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</si>
  <si>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</si>
  <si>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</si>
  <si>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</si>
  <si>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</si>
  <si>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</si>
  <si>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</si>
  <si>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</si>
  <si>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</si>
  <si>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</si>
  <si>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</si>
  <si>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</si>
  <si>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</si>
  <si>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</si>
  <si>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</si>
  <si>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</si>
  <si>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</si>
  <si>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</si>
  <si>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</si>
  <si>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</si>
  <si>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</si>
  <si>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</si>
  <si>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</si>
  <si>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</si>
  <si>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</si>
  <si>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</si>
  <si>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</si>
  <si>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</si>
  <si>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</si>
  <si>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</si>
  <si>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</si>
  <si>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</si>
  <si>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</si>
  <si>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</si>
  <si>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</si>
  <si>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</si>
  <si>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</si>
  <si>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</si>
  <si>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</si>
  <si>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</si>
  <si>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</si>
  <si>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</si>
  <si>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</si>
  <si>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</si>
  <si>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</si>
  <si>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</si>
  <si>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</si>
  <si>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</si>
  <si>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</si>
  <si>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</si>
  <si>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</si>
  <si>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</si>
  <si>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</si>
  <si>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</si>
  <si>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</si>
  <si>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</si>
  <si>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</si>
  <si>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</si>
  <si>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</si>
  <si>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</si>
  <si>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</si>
  <si>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</si>
  <si>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</si>
  <si>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</si>
  <si>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</si>
  <si>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</si>
  <si>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</si>
  <si>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</si>
  <si>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</si>
  <si>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</si>
  <si>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</si>
  <si>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</si>
  <si>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</si>
  <si>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</si>
  <si>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</si>
  <si>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</si>
  <si>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</si>
  <si>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</si>
  <si>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</si>
  <si>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</si>
  <si>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</si>
  <si>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</si>
  <si>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</si>
  <si>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</si>
  <si>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</si>
  <si>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</si>
  <si>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</si>
  <si>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</si>
  <si>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</si>
  <si>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</si>
  <si>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</si>
  <si>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</si>
  <si>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</si>
  <si>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</si>
  <si>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</si>
  <si>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</si>
  <si>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</si>
  <si>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</si>
  <si>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</si>
  <si>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</si>
  <si>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</si>
  <si>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</si>
  <si>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</si>
  <si>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</si>
  <si>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</si>
  <si>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</si>
  <si>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</si>
  <si>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</si>
  <si>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</si>
  <si>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</si>
  <si>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</si>
  <si>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</si>
  <si>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</si>
  <si>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</si>
  <si>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</si>
  <si>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</si>
  <si>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</si>
  <si>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</si>
  <si>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</si>
  <si>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</si>
  <si>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</si>
  <si>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</si>
  <si>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</si>
  <si>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</si>
  <si>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</si>
  <si>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</si>
  <si>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</si>
  <si>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</si>
  <si>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</si>
  <si>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</si>
  <si>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</si>
  <si>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</si>
  <si>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</si>
  <si>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</si>
  <si>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</si>
  <si>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</si>
  <si>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</si>
  <si>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</si>
  <si>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</si>
  <si>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</si>
  <si>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</si>
  <si>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</si>
  <si>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</si>
  <si>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</si>
  <si>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</si>
  <si>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</si>
  <si>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</si>
  <si>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</si>
  <si>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</si>
  <si>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</si>
  <si>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</si>
  <si>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</si>
  <si>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</si>
  <si>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</si>
  <si>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</si>
  <si>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</si>
  <si>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</si>
  <si>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</si>
  <si>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</si>
  <si>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</si>
  <si>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</si>
  <si>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</si>
  <si>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</si>
  <si>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</si>
  <si>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</si>
  <si>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</si>
  <si>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</si>
  <si>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</si>
  <si>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</si>
  <si>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</si>
  <si>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</si>
  <si>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</si>
  <si>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</si>
  <si>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</si>
  <si>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</si>
  <si>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</si>
  <si>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</si>
  <si>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</si>
  <si>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</si>
  <si>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</si>
  <si>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</si>
  <si>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</si>
  <si>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</si>
  <si>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</si>
  <si>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</si>
  <si>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</si>
  <si>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</si>
  <si>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</si>
  <si>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</si>
  <si>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</si>
  <si>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</si>
  <si>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</si>
  <si>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</si>
  <si>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</si>
  <si>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</si>
  <si>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</si>
  <si>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</si>
  <si>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</si>
  <si>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</si>
  <si>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</si>
  <si>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</si>
  <si>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</si>
  <si>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</si>
  <si>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</si>
  <si>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</si>
  <si>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</si>
  <si>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</si>
  <si>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</si>
  <si>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</si>
  <si>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</si>
  <si>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</si>
  <si>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</si>
  <si>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</si>
  <si>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</si>
  <si>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</si>
  <si>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</si>
  <si>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</si>
  <si>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</si>
  <si>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</si>
  <si>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</si>
  <si>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</si>
  <si>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</si>
  <si>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</si>
  <si>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</si>
  <si>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</si>
  <si>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</si>
  <si>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</si>
  <si>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</si>
  <si>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</si>
  <si>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</si>
  <si>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</si>
  <si>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</si>
  <si>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</si>
  <si>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</si>
  <si>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</si>
  <si>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</si>
  <si>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</si>
  <si>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</si>
  <si>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</si>
  <si>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</si>
  <si>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</si>
  <si>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</si>
  <si>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</si>
  <si>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</si>
  <si>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</si>
  <si>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</si>
  <si>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</si>
  <si>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</si>
  <si>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</si>
  <si>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</si>
  <si>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</si>
  <si>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</si>
  <si>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</si>
  <si>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</si>
  <si>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</si>
  <si>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</si>
  <si>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</si>
  <si>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</si>
  <si>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</si>
  <si>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</si>
  <si>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</si>
  <si>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</si>
  <si>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</si>
  <si>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</si>
  <si>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</si>
  <si>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</si>
  <si>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</si>
  <si>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</si>
  <si>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</si>
  <si>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</si>
  <si>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</si>
  <si>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</si>
  <si>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</si>
  <si>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</si>
  <si>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</si>
  <si>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</si>
  <si>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</si>
  <si>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</si>
  <si>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</si>
  <si>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</si>
  <si>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</si>
  <si>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</si>
  <si>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</si>
  <si>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</si>
  <si>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</si>
  <si>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</si>
  <si>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</si>
  <si>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</si>
  <si>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</si>
  <si>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</si>
  <si>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</si>
  <si>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</si>
  <si>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</si>
  <si>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</si>
  <si>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</si>
  <si>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</si>
  <si>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</si>
  <si>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</si>
  <si>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</si>
  <si>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</si>
  <si>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</si>
  <si>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</si>
  <si>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</si>
  <si>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</si>
  <si>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</si>
  <si>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</si>
  <si>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</si>
  <si>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</si>
  <si>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</si>
  <si>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</si>
  <si>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</si>
  <si>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</si>
  <si>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</si>
  <si>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</si>
  <si>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</si>
  <si>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</si>
  <si>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</si>
  <si>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</si>
  <si>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</si>
  <si>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</si>
  <si>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</si>
  <si>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</si>
  <si>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</si>
  <si>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</si>
  <si>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</si>
  <si>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</si>
  <si>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</si>
  <si>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</si>
  <si>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</si>
  <si>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</si>
  <si>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</si>
  <si>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</si>
  <si>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</si>
  <si>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</si>
  <si>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</si>
  <si>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</si>
  <si>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</si>
  <si>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</si>
  <si>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</si>
  <si>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</si>
  <si>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</si>
  <si>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</si>
  <si>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</si>
  <si>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</si>
  <si>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</si>
  <si>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</si>
  <si>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</si>
  <si>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</si>
  <si>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</si>
  <si>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</si>
  <si>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</si>
  <si>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</si>
  <si>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</si>
  <si>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</si>
  <si>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</si>
  <si>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</si>
  <si>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</si>
  <si>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</si>
  <si>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</si>
  <si>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</si>
  <si>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</si>
  <si>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</si>
  <si>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</si>
  <si>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</si>
  <si>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</si>
  <si>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</si>
  <si>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</si>
  <si>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</si>
  <si>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</si>
  <si>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</si>
  <si>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</si>
  <si>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</si>
  <si>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</si>
  <si>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</si>
  <si>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</si>
  <si>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</si>
  <si>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</si>
  <si>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</si>
  <si>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</si>
  <si>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</si>
  <si>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</si>
  <si>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</si>
  <si>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</si>
  <si>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</si>
  <si>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</si>
  <si>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</si>
  <si>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</si>
  <si>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</si>
  <si>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</si>
  <si>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</si>
  <si>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</si>
  <si>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</si>
  <si>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</si>
  <si>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</si>
  <si>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</si>
  <si>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</si>
  <si>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</si>
  <si>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</si>
  <si>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</si>
  <si>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</si>
  <si>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</si>
  <si>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</si>
  <si>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</si>
  <si>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</si>
  <si>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</si>
  <si>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</si>
  <si>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</si>
  <si>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</si>
  <si>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</si>
  <si>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</si>
  <si>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</si>
  <si>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</si>
  <si>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</si>
  <si>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</si>
  <si>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</si>
  <si>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</si>
  <si>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</si>
  <si>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</si>
  <si>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</si>
  <si>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</si>
  <si>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</si>
  <si>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</si>
  <si>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</si>
  <si>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</si>
  <si>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</si>
  <si>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</si>
  <si>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</si>
  <si>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</si>
  <si>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</si>
  <si>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</si>
  <si>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</si>
  <si>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</si>
  <si>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</si>
  <si>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</si>
  <si>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</si>
  <si>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</si>
  <si>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</si>
  <si>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</si>
  <si>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</si>
  <si>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</si>
  <si>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</si>
  <si>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</si>
  <si>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</si>
  <si>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</si>
  <si>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</si>
  <si>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</si>
  <si>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</si>
  <si>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</si>
  <si>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</si>
  <si>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</si>
  <si>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</si>
  <si>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</si>
  <si>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</si>
  <si>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</si>
  <si>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</si>
  <si>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</si>
  <si>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</si>
  <si>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</si>
  <si>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</si>
  <si>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</si>
  <si>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</si>
  <si>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</si>
  <si>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</si>
  <si>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</si>
  <si>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</si>
  <si>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</si>
  <si>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</si>
  <si>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</si>
  <si>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</si>
  <si>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</si>
  <si>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</si>
  <si>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</si>
  <si>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</si>
  <si>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</si>
  <si>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</si>
  <si>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</si>
  <si>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</si>
  <si>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</si>
  <si>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</si>
  <si>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</si>
  <si>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</si>
  <si>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</si>
  <si>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</si>
  <si>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</si>
  <si>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</si>
  <si>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</si>
  <si>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</si>
  <si>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</si>
  <si>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</si>
  <si>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</si>
  <si>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</si>
  <si>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</si>
  <si>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</si>
  <si>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</si>
  <si>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</si>
  <si>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</si>
  <si>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</si>
  <si>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</si>
  <si>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</si>
  <si>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</si>
  <si>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</si>
  <si>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</si>
  <si>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</si>
  <si>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</si>
  <si>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</si>
  <si>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</si>
  <si>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</si>
  <si>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</si>
  <si>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</si>
  <si>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</si>
  <si>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</si>
  <si>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</si>
  <si>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</si>
  <si>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</si>
  <si>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</si>
  <si>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</si>
  <si>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</si>
  <si>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</si>
  <si>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</si>
  <si>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</si>
  <si>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</si>
  <si>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</si>
  <si>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</si>
  <si>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</si>
  <si>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</si>
  <si>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</si>
  <si>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</si>
  <si>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</si>
  <si>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</si>
  <si>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</si>
  <si>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</si>
  <si>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</si>
  <si>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</si>
  <si>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</si>
  <si>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</si>
  <si>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</si>
  <si>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</si>
  <si>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</si>
  <si>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</si>
  <si>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</si>
  <si>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</si>
  <si>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</si>
  <si>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</si>
  <si>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</si>
  <si>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</si>
  <si>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</si>
  <si>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</si>
  <si>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</si>
  <si>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</si>
  <si>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</si>
  <si>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</si>
  <si>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</si>
  <si>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</si>
  <si>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</si>
  <si>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</si>
  <si>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</si>
  <si>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</si>
  <si>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</si>
  <si>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</si>
  <si>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</si>
  <si>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</si>
  <si>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</si>
  <si>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</si>
  <si>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</si>
  <si>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</si>
  <si>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</si>
  <si>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</si>
  <si>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</si>
  <si>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</si>
  <si>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</si>
  <si>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</si>
  <si>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</si>
  <si>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</si>
  <si>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</si>
  <si>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</si>
  <si>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</si>
  <si>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</si>
  <si>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</si>
  <si>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</si>
  <si>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</si>
  <si>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</si>
  <si>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</si>
  <si>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</si>
  <si>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</si>
  <si>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</si>
  <si>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</si>
  <si>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</si>
  <si>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</si>
  <si>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</si>
  <si>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</si>
  <si>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</si>
  <si>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</si>
  <si>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</si>
  <si>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</si>
  <si>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</si>
  <si>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</si>
  <si>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</si>
  <si>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</si>
  <si>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</si>
  <si>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</si>
  <si>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</si>
  <si>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</si>
  <si>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</si>
  <si>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</si>
  <si>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</si>
  <si>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</si>
  <si>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</si>
  <si>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</si>
  <si>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</si>
  <si>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</si>
  <si>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</si>
  <si>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</si>
  <si>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</si>
  <si>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</si>
  <si>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</si>
  <si>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</si>
  <si>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</si>
  <si>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</si>
  <si>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</si>
  <si>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</si>
  <si>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</si>
  <si>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</si>
  <si>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</si>
  <si>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</si>
  <si>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</si>
  <si>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</si>
  <si>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</si>
  <si>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</si>
  <si>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</si>
  <si>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</si>
  <si>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</si>
  <si>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</si>
  <si>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</si>
  <si>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</si>
  <si>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</si>
  <si>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</si>
  <si>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</si>
  <si>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</si>
  <si>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</si>
  <si>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</si>
  <si>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</si>
  <si>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</si>
  <si>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</si>
  <si>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</si>
  <si>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</si>
  <si>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</si>
  <si>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</si>
  <si>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</si>
  <si>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</si>
  <si>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</si>
  <si>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</si>
  <si>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</si>
  <si>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</si>
  <si>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</si>
  <si>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</si>
  <si>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</si>
  <si>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</si>
  <si>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</si>
  <si>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</si>
  <si>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</si>
  <si>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</si>
  <si>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</si>
  <si>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</si>
  <si>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</si>
  <si>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</si>
  <si>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</si>
  <si>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</si>
  <si>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</si>
  <si>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</si>
  <si>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</si>
  <si>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</si>
  <si>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</si>
  <si>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</si>
  <si>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</si>
  <si>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</si>
  <si>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</si>
  <si>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</si>
  <si>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</si>
  <si>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</si>
  <si>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</si>
  <si>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</si>
  <si>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</si>
  <si>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</si>
  <si>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</si>
  <si>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</si>
  <si>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</si>
  <si>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</si>
  <si>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</si>
  <si>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</si>
  <si>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</si>
  <si>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</si>
  <si>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</si>
  <si>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</si>
  <si>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</si>
  <si>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</si>
  <si>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</si>
  <si>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</si>
  <si>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</si>
  <si>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</si>
  <si>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</si>
  <si>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</si>
  <si>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</si>
  <si>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</si>
  <si>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</si>
  <si>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</si>
  <si>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</si>
  <si>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</si>
  <si>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</si>
  <si>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</si>
  <si>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</si>
  <si>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</si>
  <si>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</si>
  <si>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</si>
  <si>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</si>
  <si>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</si>
  <si>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</si>
  <si>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</si>
  <si>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</si>
  <si>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</si>
  <si>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</si>
  <si>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</si>
  <si>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</si>
  <si>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</si>
  <si>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</si>
  <si>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</si>
  <si>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</si>
  <si>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</si>
  <si>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</si>
  <si>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</si>
  <si>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</si>
  <si>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</si>
  <si>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</si>
  <si>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</si>
  <si>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</si>
  <si>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</si>
  <si>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</si>
  <si>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</si>
  <si>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</si>
  <si>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</si>
  <si>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</si>
  <si>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</si>
  <si>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</si>
  <si>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</si>
  <si>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</si>
  <si>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50 min </t>
  </si>
  <si>
    <t>PCM-20251009-00000413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</si>
  <si>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</si>
  <si>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</si>
  <si>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</si>
  <si>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</si>
  <si>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</si>
  <si>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</si>
  <si>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</si>
  <si>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</si>
  <si>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</si>
  <si>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</si>
  <si>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</si>
  <si>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</si>
  <si>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</si>
  <si>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</si>
  <si>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</si>
  <si>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</si>
  <si>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</si>
  <si>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</si>
  <si>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</si>
  <si>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</si>
  <si>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</si>
  <si>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</si>
  <si>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</si>
  <si>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</si>
  <si>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</si>
  <si>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</si>
  <si>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</si>
  <si>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</si>
  <si>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</si>
  <si>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</si>
  <si>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</si>
  <si>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</si>
  <si>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</si>
  <si>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</si>
  <si>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</si>
  <si>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</si>
  <si>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</si>
  <si>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</si>
  <si>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</si>
  <si>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</si>
  <si>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</si>
  <si>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</si>
  <si>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</si>
  <si>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</si>
  <si>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</si>
  <si>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</si>
  <si>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</si>
  <si>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</si>
  <si>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</si>
  <si>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</si>
  <si>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</si>
  <si>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</si>
  <si>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</si>
  <si>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</si>
  <si>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</si>
  <si>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</si>
  <si>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</si>
  <si>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</si>
  <si>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</si>
  <si>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</si>
  <si>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</si>
  <si>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</si>
  <si>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</si>
  <si>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</si>
  <si>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</si>
  <si>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</si>
  <si>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</si>
  <si>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</si>
  <si>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</si>
  <si>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</si>
  <si>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</si>
  <si>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</si>
  <si>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</si>
  <si>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</si>
  <si>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</si>
  <si>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</si>
  <si>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</si>
  <si>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</si>
  <si>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</si>
  <si>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</si>
  <si>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</si>
  <si>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</si>
  <si>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</si>
  <si>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</si>
  <si>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</si>
  <si>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</si>
  <si>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</si>
  <si>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PCM-20251009-00000456</t>
  </si>
  <si>
    <t>ETA // 80KM</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</si>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</sst>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C7" sqref="C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276.36579641203571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0.49564594907133142</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3.5287152779346798E-2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45939.314222337962</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45939.314222337962</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45939.314222337962</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45939.314222337962</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45939.314222337962</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45939.314222337962</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45939.314222337962</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45939.314222337962</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45939.314222337962</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45939.314222337962</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45939.314222337962</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45939.314222337962</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45939.314222337962</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45939.314222337962</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45939.314222337962</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45939.314222337962</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45939.314222337962</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45939.314222337962</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45939.314222337962</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45939.314222337962</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45939.314222337962</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45939.314222337962</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45939.314222337962</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45939.314222337962</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45939.314222337962</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45939.314222337962</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45939.314222337962</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45939.314222337962</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45939.314222337962</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45939.314222337962</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45939.314222337962</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45939.314222337962</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45939.314222337962</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45939.314222337962</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45939.314222337962</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45939.314222337962</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45939.314222337962</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45939.314222337962</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45939.314222337962</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45939.314222337962</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45939.314222337962</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45939.314222337962</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45939.314222337962</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45939.314222337962</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45939.314222337962</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45939.314222337962</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45939.314222337962</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45939.314222337962</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45939.314222337962</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45939.314222337962</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45939.314222337962</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45939.314222337962</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45939.314222337962</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45939.314222337962</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45939.314222337962</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45939.314222337962</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45939.314222337962</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45939.314222337962</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45939.314222337962</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45939.314222337962</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45939.314222337962</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45939.314222337962</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45939.314222337962</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45939.314222337962</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45939.314222337962</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45939.314222337962</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45939.314222337962</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45939.314222337962</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45939.314222337962</v>
      </c>
      <c r="H73" s="145"/>
      <c r="I73" s="143" t="str">
        <f>IFERROR(VLOOKUP(D73,DB!A:F,6,0),"")</f>
        <v/>
      </c>
      <c r="J73" s="65" t="str">
        <f>IFERROR(VLOOKUP(D73,DB!A:G,7,0),"")</f>
        <v/>
      </c>
      <c r="K73" s="147"/>
      <c r="L73" s="148" t="str">
        <f>IFERROR(VLOOKUP(D73,DB!A:I,9,0),"")</f>
        <v/>
      </c>
      <c r="M73" s="70"/>
      <c r="N73" s="70"/>
      <c r="O73" s="70"/>
    </row>
  </sheetData>
  <customSheetViews>
    <customSheetView guid="{F6042A99-DD27-4453-835D-0834D95730CC}" filter="1" showAutoFilter="1">
      <pageMargins left="0" right="0" top="0" bottom="0" header="0" footer="0"/>
      <autoFilter ref="B1:M1" xr:uid="{E33BA911-1014-4BDF-A7EF-0094D23460C9}"/>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132.58713900463044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114.31438437500037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5</v>
      </c>
      <c r="D6" s="18" t="s">
        <v>24288</v>
      </c>
      <c r="E6" s="120" t="s">
        <v>38969</v>
      </c>
      <c r="F6" s="121">
        <v>45939.311064814814</v>
      </c>
      <c r="G6" s="122">
        <f ca="1">IFERROR(NOW()-F6,"-")</f>
        <v>3.1575231478200294E-3</v>
      </c>
      <c r="H6" s="121">
        <v>45939.298564814817</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45939.314222337962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45939.314222337962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45939.314222337962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45939.314222337962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45939.314222337962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45939.314222337962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45939.314222337962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45939.314222337962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45939.314222337962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45939.314222337962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45939.314222337962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45939.314222337962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45939.314222337962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45939.314222337962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45939.314222337962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45939.314222337962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45939.314222337962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45939.314222337962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45939.314222337962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45939.314222337962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45939.314222337962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45939.314222337962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45939.314222337962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45939.314222337962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45939.314222337962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45939.314222337962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45939.314222337962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45939.314222337962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45939.314222337962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45939.314222337962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45939.314222337962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45939.314222337962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45939.314222337962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45939.314222337962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45939.314222337962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45939.314222337962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45939.314222337962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45939.314222337962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45939.314222337962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45939.314222337962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45939.314222337962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45939.314222337962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45939.314222337962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45939.314222337962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45939.314222337962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45939.314222337962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45939.314222337962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45939.314222337962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45939.314222337962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45939.314222337962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45939.314222337962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45939.314222337962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45939.314222337962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45939.314222337962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45939.314222337962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45939.314222337962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45939.314222337962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45939.314222337962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45939.314222337962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45939.314222337962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45939.314222337962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45939.314222337962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45939.314222337962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45939.314222337962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45939.314222337962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45939.314222337962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45939.314222337962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45939.314222337962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45939.314222337962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45939.314222337962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45939.314222337962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45939.314222337962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45939.314222337962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45939.314222337962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45939.314222337962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45939.314222337962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45939.314222337962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45939.314222337962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45939.314222337962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45939.314222337962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45939.314222337962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45939.314222337962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45939.314222337962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45939.314222337962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45939.314222337962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45939.314222337962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45939.314222337962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45939.314222337962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45939.314222337962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45939.314222337962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45939.314222337962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45939.314222337962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45939.314222337962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45939.314222337962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45939.314222337962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45939.314222337962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45939.314222337962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45939.314222337962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45939.314222337962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45939.314222337962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45939.314222337962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45939.314222337962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45939.314222337962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45939.314222337962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45939.314222337962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45939.314222337962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45939.314222337962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45939.314222337962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45939.314222337962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45939.314222337962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45939.314222337962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45939.314222337962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45939.314222337962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45939.314222337962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45939.314222337962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45939.314222337962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45939.314222337962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45939.314222337962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45939.314222337962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45939.314222337962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45939.314222337962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45939.314222337962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45939.314222337962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45939.314222337962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45939.314222337962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45939.314222337962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45939.314222337962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45939.314222337962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45939.314222337962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45939.314222337962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45939.314222337962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45939.314222337962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45939.314222337962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45939.314222337962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45939.314222337962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45939.314222337962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45939.314222337962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45939.314222337962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45939.314222337962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45939.314222337962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45939.314222337962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45939.314222337962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45939.314222337962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45939.314222337962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45939.314222337962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45939.314222337962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45939.314222337962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45939.314222337962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45939.314222337962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45939.314222337962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45939.314222337962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45939.314222337962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45939.314222337962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45939.314222337962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45939.314222337962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45939.314222337962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45939.314222337962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45939.314222337962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45939.314222337962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45939.314222337962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45939.314222337962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45939.314222337962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45939.314222337962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45939.314222337962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45939.314222337962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45939.314222337962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45939.314222337962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45939.314222337962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45939.314222337962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45939.314222337962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45939.314222337962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45939.314222337962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45939.314222337962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45939.314222337962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45939.314222337962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45939.314222337962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45939.314222337962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45939.314222337962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45939.314222337962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45939.314222337962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45939.314222337962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45939.314222337962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45939.314222337962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45939.314222337962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45939.314222337962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45939.314222337962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45939.314222337962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45939.314222337962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45939.314222337962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45939.314222337962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45939.314222337962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45939.314222337962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45939.314222337962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45939.314222337962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45939.314222337962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45939.314222337962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45939.314222337962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45939.314222337962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45939.314222337962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45939.314222337962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45939.314222337962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45939.314222337962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45939.314222337962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45939.314222337962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45939.314222337962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45939.314222337962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45939.314222337962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45939.314222337962</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45939.314222337962</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45939.314222337962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45939.314222337962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45939.314222337962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45939.314222337962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45939.314222337962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45939.314222337962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45939.314222337962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45939.314222337962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45939.314222337962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45939.314222337962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45939.314222337962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45939.314222337962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45939.314222337962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45939.314222337962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45939.314222337962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45939.314222337962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45939.314222337962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45939.314222337962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45939.314222337962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45939.314222337962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45939.314222337962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45939.314222337962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45939.314222337962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45939.314222337962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45939.314222337962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45939.314222337962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45939.314222337962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45939.314222337962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45939.314222337962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45939.314222337962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45939.314222337962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45939.314222337962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45939.314222337962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45939.314222337962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45939.314222337962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45939.314222337962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45939.314222337962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45939.314222337962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45939.314222337962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45939.314222337962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45939.314222337962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45939.314222337962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45939.314222337962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45939.314222337962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45939.314222337962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45939.314222337962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45939.314222337962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45939.314222337962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45939.314222337962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45939.314222337962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45939.314222337962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45939.314222337962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45939.314222337962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45939.314222337962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45939.314222337962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45939.314222337962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45939.314222337962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45939.314222337962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45939.314222337962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45939.314222337962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45939.314222337962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45939.314222337962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45939.314222337962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45939.314222337962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45939.314222337962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45939.314222337962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45939.314222337962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45939.314222337962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45939.314222337962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45939.314222337962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45939.314222337962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45939.314222337962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45939.314222337962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45939.314222337962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45939.314222337962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45939.314222337962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45939.314222337962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45939.314222337962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45939.314222337962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45939.314222337962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45939.314222337962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45939.314222337962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45939.314222337962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45939.314222337962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45939.314222337962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45939.314222337962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45939.314222337962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45939.314222337962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45939.314222337962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45939.314222337962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45939.314222337962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45939.314222337962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45939.314222337962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45939.314222337962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45939.314222337962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45939.314222337962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45939.314222337962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45939.314222337962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45939.314222337962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45939.314222337962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45939.314222337962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45939.314222337962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45939.314222337962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45939.314222337962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45939.314222337962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45939.314222337962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45939.314222337962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45939.314222337962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45939.314222337962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45939.314222337962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45939.314222337962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45939.314222337962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45939.314222337962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45939.314222337962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45939.314222337962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45939.314222337962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45939.314222337962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45939.314222337962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45939.314222337962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45939.314222337962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45939.314222337962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45939.314222337962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45939.314222337962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45939.314222337962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45939.314222337962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45939.314222337962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45939.314222337962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45939.314222337962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45939.314222337962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45939.314222337962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45939.314222337962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45939.314222337962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45939.314222337962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45939.314222337962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45939.314222337962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45939.314222337962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45939.314222337962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45939.314222337962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45939.314222337962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45939.314222337962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45939.314222337962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45939.314222337962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45939.314222337962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45939.314222337962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45939.314222337962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45939.314222337962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45939.314222337962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45939.314222337962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45939.314222337962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45939.314222337962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45939.314222337962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45939.314222337962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45939.314222337962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45939.314222337962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45939.314222337962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45939.314222337962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45939.314222337962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45939.314222337962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45939.314222337962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45939.314222337962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45939.314222337962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45939.314222337962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45939.314222337962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45939.314222337962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45939.314222337962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45939.314222337962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45939.314222337962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45939.314222337962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45939.314222337962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45939.314222337962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45939.314222337962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45939.314222337962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45939.314222337962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45939.314222337962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45939.314222337962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45939.314222337962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45939.314222337962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45939.314222337962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45939.314222337962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45939.314222337962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45939.314222337962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45939.314222337962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45939.314222337962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45939.314222337962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45939.314222337962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45939.314222337962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45939.314222337962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45939.314222337962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45939.314222337962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45939.314222337962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45939.314222337962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45939.314222337962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45939.314222337962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45939.314222337962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45939.314222337962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45939.314222337962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45939.314222337962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45939.314222337962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45939.314222337962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45939.314222337962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45939.314222337962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45939.314222337962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45939.314222337962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45939.314222337962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45939.314222337962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45939.314222337962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45939.314222337962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45939.314222337962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45939.314222337962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45939.314222337962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45939.314222337962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45939.314222337962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45939.314222337962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45939.314222337962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45939.314222337962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45939.314222337962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45939.314222337962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45939.314222337962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45939.314222337962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45939.314222337962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45939.314222337962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45939.314222337962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45939.314222337962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45939.314222337962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45939.314222337962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45939.314222337962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45939.314222337962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45939.314222337962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45939.314222337962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45939.314222337962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45939.314222337962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45939.314222337962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45939.314222337962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45939.314222337962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45939.314222337962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45939.314222337962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45939.314222337962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45939.314222337962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45939.314222337962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45939.314222337962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45939.314222337962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45939.314222337962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45939.314222337962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45939.314222337962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45939.314222337962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45939.314222337962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45939.314222337962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45939.314222337962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45939.314222337962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45939.314222337962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45939.314222337962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45939.314222337962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45939.314222337962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45939.314222337962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45939.314222337962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45939.314222337962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45939.314222337962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45939.314222337962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45939.314222337962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45939.314222337962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45939.314222337962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45939.314222337962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45939.314222337962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45939.314222337962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45939.314222337962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45939.314222337962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45939.314222337962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45939.314222337962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45939.314222337962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45939.314222337962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45939.314222337962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45939.314222337962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45939.314222337962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45939.314222337962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45939.314222337962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45939.314222337962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45939.314222337962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45939.314222337962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45939.314222337962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45939.314222337962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45939.314222337962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45939.314222337962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45939.314222337962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45939.314222337962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45939.314222337962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45939.314222337962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45939.314222337962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45939.314222337962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45939.314222337962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45939.314222337962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45939.314222337962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45939.314222337962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45939.314222337962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45939.314222337962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45939.314222337962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45939.314222337962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45939.314222337962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45939.314222337962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45939.314222337962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45939.314222337962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45939.314222337962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45939.314222337962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45939.314222337962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45939.314222337962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45939.314222337962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45939.314222337962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45939.314222337962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45939.314222337962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45939.314222337962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45939.314222337962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45939.314222337962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45939.314222337962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45939.314222337962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45939.314222337962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45939.314222337962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45939.314222337962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45939.314222337962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45939.314222337962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45939.314222337962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45939.314222337962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45939.314222337962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45939.314222337962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45939.314222337962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45939.314222337962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45939.314222337962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45939.314222337962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45939.314222337962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45939.314222337962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45939.314222337962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45939.314222337962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45939.314222337962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45939.314222337962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45939.314222337962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45939.314222337962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45939.314222337962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45939.314222337962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45939.314222337962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45939.314222337962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45939.314222337962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45939.314222337962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45939.314222337962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45939.314222337962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45939.314222337962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45939.314222337962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45939.314222337962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45939.314222337962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45939.314222337962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45939.314222337962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45939.314222337962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45939.314222337962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45939.314222337962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45939.314222337962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45939.314222337962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45939.314222337962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45939.314222337962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45939.314222337962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45939.314222337962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45939.314222337962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45939.314222337962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45939.314222337962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45939.314222337962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45939.314222337962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45939.314222337962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45939.314222337962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45939.314222337962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45939.314222337962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45939.314222337962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45939.314222337962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45939.314222337962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45939.314222337962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45939.314222337962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45939.314222337962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45939.314222337962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45939.314222337962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45939.314222337962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45939.314222337962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45939.314222337962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45939.314222337962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45939.314222337962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45939.314222337962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45939.314222337962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45939.314222337962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45939.314222337962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45939.314222337962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45939.314222337962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45939.314222337962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45939.314222337962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45939.314222337962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45939.314222337962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45939.314222337962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45939.314222337962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45939.314222337962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45939.314222337962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45939.314222337962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45939.314222337962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45939.314222337962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45939.314222337962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45939.314222337962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45939.314222337962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45939.314222337962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45939.314222337962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45939.314222337962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45939.314222337962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45939.314222337962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45939.314222337962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45939.314222337962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45939.314222337962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45939.314222337962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45939.314222337962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45939.314222337962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45939.314222337962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45939.314222337962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45939.314222337962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45939.314222337962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45939.314222337962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45939.314222337962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45939.314222337962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45939.314222337962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45939.314222337962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45939.314222337962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45939.314222337962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45939.314222337962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45939.314222337962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45939.314222337962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45939.314222337962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45939.314222337962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45939.314222337962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45939.314222337962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45939.314222337962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45939.314222337962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45939.314222337962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45939.314222337962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45939.314222337962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45939.314222337962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45939.314222337962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45939.314222337962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45939.314222337962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45939.314222337962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45939.314222337962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45939.314222337962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45939.314222337962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45939.314222337962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45939.314222337962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45939.314222337962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45939.314222337962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45939.314222337962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45939.314222337962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45939.314222337962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45939.314222337962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45939.314222337962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45939.314222337962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45939.314222337962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45939.314222337962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45939.314222337962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45939.314222337962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45939.314222337962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45939.314222337962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45939.314222337962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45939.314222337962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45939.314222337962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45939.314222337962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45939.314222337962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45939.314222337962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45939.314222337962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45939.314222337962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45939.314222337962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45939.314222337962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45939.314222337962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45939.314222337962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45939.314222337962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45939.314222337962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45939.314222337962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45939.314222337962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45939.314222337962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45939.314222337962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45939.314222337962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45939.314222337962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45939.314222337962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45939.314222337962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45939.314222337962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45939.314222337962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45939.314222337962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45939.314222337962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45939.314222337962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45939.314222337962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45939.314222337962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45939.314222337962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45939.314222337962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45939.314222337962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45939.314222337962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45939.314222337962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45939.314222337962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45939.314222337962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45939.314222337962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45939.314222337962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45939.314222337962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45939.314222337962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45939.314222337962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45939.314222337962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45939.314222337962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45939.314222337962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45939.314222337962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45939.314222337962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45939.314222337962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45939.314222337962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45939.314222337962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45939.314222337962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45939.314222337962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45939.314222337962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45939.314222337962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45939.314222337962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45939.314222337962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45939.314222337962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45939.314222337962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45939.314222337962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45939.314222337962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45939.314222337962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45939.314222337962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45939.314222337962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45939.314222337962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45939.314222337962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45939.314222337962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45939.314222337962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45939.314222337962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45939.314222337962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45939.314222337962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45939.314222337962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45939.314222337962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45939.314222337962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45939.314222337962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45939.314222337962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45939.314222337962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45939.314222337962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45939.314222337962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45939.314222337962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45939.314222337962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45939.314222337962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45939.314222337962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45939.314222337962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45939.314222337962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45939.314222337962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45939.314222337962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45939.314222337962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45939.314222337962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45939.314222337962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45939.314222337962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45939.314222337962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45939.314222337962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45939.314222337962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45939.314222337962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45939.314222337962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45939.314222337962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45939.314222337962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45939.314222337962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45939.314222337962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45939.314222337962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45939.314222337962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45939.314222337962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45939.314222337962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45939.314222337962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45939.314222337962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45939.314222337962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45939.314222337962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45939.314222337962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45939.314222337962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45939.314222337962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45939.314222337962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45939.314222337962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45939.314222337962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45939.314222337962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45939.314222337962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45939.314222337962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45939.314222337962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45939.314222337962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45939.314222337962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45939.314222337962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45939.314222337962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45939.314222337962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45939.314222337962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45939.314222337962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45939.314222337962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45939.314222337962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45939.314222337962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45939.314222337962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45939.314222337962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45939.314222337962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45939.314222337962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45939.314222337962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45939.314222337962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45939.314222337962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45939.314222337962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45939.314222337962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45939.314222337962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45939.314222337962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45939.314222337962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45939.314222337962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45939.314222337962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45939.314222337962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45939.314222337962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45939.314222337962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45939.314222337962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45939.314222337962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45939.314222337962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45939.314222337962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45939.314222337962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45939.314222337962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45939.314222337962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45939.314222337962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45939.314222337962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45939.314222337962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45939.314222337962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45939.314222337962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45939.314222337962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45939.314222337962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45939.314222337962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45939.314222337962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45939.314222337962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45939.314222337962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45939.314222337962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45939.314222337962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45939.314222337962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45939.314222337962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45939.314222337962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45939.314222337962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45939.314222337962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45939.314222337962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45939.314222337962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45939.314222337962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45939.314222337962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45939.314222337962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45939.314222337962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45939.314222337962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45939.314222337962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45939.314222337962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45939.314222337962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45939.314222337962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45939.314222337962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45939.314222337962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45939.314222337962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45939.314222337962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45939.314222337962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45939.314222337962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45939.314222337962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45939.314222337962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45939.314222337962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45939.314222337962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45939.314222337962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45939.314222337962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45939.314222337962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45939.314222337962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45939.314222337962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45939.314222337962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45939.314222337962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45939.314222337962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45939.314222337962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45939.314222337962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45939.314222337962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45939.314222337962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45939.314222337962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45939.314222337962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45939.314222337962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45939.314222337962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45939.314222337962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45939.314222337962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45939.314222337962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45939.314222337962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45939.314222337962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45939.314222337962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45939.314222337962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45939.314222337962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45939.314222337962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45939.314222337962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45939.314222337962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45939.314222337962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45939.314222337962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45939.314222337962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45939.314222337962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45939.314222337962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45939.314222337962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45939.314222337962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45939.314222337962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45939.314222337962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45939.314222337962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45939.314222337962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45939.314222337962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45939.314222337962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45939.314222337962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45939.314222337962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45939.314222337962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45939.314222337962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45939.314222337962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45939.314222337962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45939.314222337962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45939.314222337962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45939.314222337962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45939.314222337962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45939.314222337962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45939.314222337962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45939.314222337962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45939.314222337962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45939.314222337962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45939.314222337962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45939.314222337962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45939.314222337962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45939.314222337962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45939.314222337962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45939.314222337962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45939.314222337962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45939.314222337962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45939.314222337962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45939.314222337962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45939.314222337962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45939.314222337962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45939.314222337962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45939.314222337962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45939.314222337962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45939.314222337962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45939.314222337962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45939.314222337962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45939.314222337962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45939.314222337962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45939.314222337962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45939.314222337962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45939.314222337962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45939.314222337962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45939.314222337962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45939.314222337962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45939.314222337962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45939.314222337962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45939.314222337962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45939.314222337962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45939.314222337962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45939.314222337962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45939.314222337962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45939.314222337962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45939.314222337962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45939.314222337962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45939.314222337962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45939.314222337962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45939.314222337962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45939.314222337962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45939.314222337962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45939.314222337962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45939.314222337962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45939.314222337962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45939.314222337962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45939.314222337962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45939.314222337962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45939.314222337962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45939.314222337962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45939.314222337962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45939.314222337962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45939.314222337962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45939.314222337962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45939.314222337962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45939.314222337962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45939.314222337962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45939.314222337962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45939.314222337962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45939.314222337962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45939.314222337962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45939.314222337962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45939.314222337962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45939.314222337962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45939.314222337962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45939.314222337962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45939.314222337962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45939.314222337962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45939.314222337962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45939.314222337962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45939.314222337962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45939.314222337962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45939.314222337962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45939.314222337962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45939.314222337962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45939.314222337962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45939.314222337962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45939.314222337962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45939.314222337962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45939.314222337962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45939.314222337962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45939.314222337962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45939.314222337962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45939.314222337962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45939.314222337962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45939.314222337962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45939.314222337962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45939.314222337962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45939.314222337962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45939.314222337962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45939.314222337962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45939.314222337962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45939.314222337962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45939.314222337962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45939.314222337962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45939.314222337962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45939.314222337962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45939.314222337962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45939.314222337962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45939.314222337962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45939.314222337962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45939.314222337962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45939.314222337962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45939.314222337962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45939.314222337962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45939.314222337962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45939.314222337962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45939.314222337962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45939.314222337962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45939.314222337962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45939.314222337962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45939.314222337962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45939.314222337962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45939.314222337962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45939.314222337962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45939.314222337962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45939.314222337962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45939.314222337962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45939.314222337962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45939.314222337962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45939.314222337962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45939.314222337962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45939.314222337962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45939.314222337962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45939.314222337962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45939.314222337962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45939.314222337962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45939.314222337962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45939.314222337962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45939.314222337962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45939.314222337962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45939.314222337962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45939.314222337962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45939.314222337962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45939.314222337962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45939.314222337962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45939.314222337962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45939.314222337962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45939.314222337962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45939.314222337962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45939.314222337962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45939.314222337962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45939.314222337962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45939.314222337962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45939.314222337962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45939.314222337962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45939.314222337962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45939.314222337962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45939.314222337962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45939.314222337962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45939.314222337962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45939.314222337962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45939.314222337962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45939.314222337962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45939.314222337962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45939.314222337962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45939.314222337962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45939.314222337962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45939.314222337962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45939.314222337962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45939.314222337962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45939.314222337962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45939.314222337962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45939.314222337962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45939.314222337962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45939.314222337962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45939.314222337962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45939.314222337962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45939.314222337962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45939.314222337962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45939.314222337962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45939.314222337962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45939.314222337962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45939.314222337962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45939.314222337962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45939.314222337962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45939.314222337962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45939.314222337962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45939.314222337962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45939.314222337962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45939.314222337962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45939.314222337962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45939.314222337962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45939.314222337962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45939.314222337962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45939.314222337962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45939.314222337962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45939.314222337962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45939.314222337962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45939.314222337962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45939.314222337962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45939.314222337962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45939.314222337962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45939.314222337962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45939.314222337962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45939.314222337962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45939.314222337962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45939.314222337962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45939.314222337962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45939.314222337962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45939.314222337962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45939.314222337962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45939.314222337962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45939.314222337962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45939.314222337962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45939.314222337962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45939.314222337962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45939.314222337962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45939.314222337962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45939.314222337962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45939.314222337962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45939.314222337962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45939.314222337962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45939.314222337962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45939.314222337962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45939.314222337962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45939.314222337962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45939.314222337962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45939.314222337962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45939.314222337962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45939.314222337962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45939.314222337962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45939.314222337962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45939.314222337962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45939.314222337962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45939.314222337962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45939.314222337962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45939.314222337962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45939.314222337962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45939.314222337962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45939.314222337962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45939.314222337962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45939.314222337962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45939.314222337962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45939.314222337962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45939.314222337962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45939.314222337962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45939.314222337962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45939.314222337962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45939.314222337962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45939.314222337962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45939.314222337962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45939.314222337962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45939.314222337962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45939.314222337962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45939.314222337962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45939.314222337962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45939.314222337962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45939.314222337962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45939.314222337962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45939.314222337962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45939.314222337962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45939.314222337962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45939.314222337962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45939.314222337962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45939.314222337962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45939.314222337962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45939.314222337962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45939.314222337962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45939.314222337962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45939.314222337962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45939.314222337962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45939.314222337962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45939.314222337962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45939.314222337962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45939.314222337962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45939.314222337962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45939.314222337962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45939.314222337962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45939.314222337962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45939.314222337962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45939.314222337962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45939.314222337962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45939.314222337962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45939.314222337962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45939.314222337962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45939.314222337962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45939.314222337962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45939.314222337962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45939.314222337962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45939.314222337962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45939.314222337962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45939.314222337962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45939.314222337962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45939.314222337962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45939.314222337962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45939.314222337962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45939.314222337962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45939.314222337962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45939.314222337962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45939.314222337962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45939.314222337962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45939.314222337962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45939.314222337962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45939.314222337962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45939.314222337962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45939.314222337962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45939.314222337962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45939.314222337962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45939.314222337962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45939.314222337962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45939.314222337962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45939.314222337962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45939.314222337962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45939.314222337962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45939.314222337962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45939.314222337962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45939.314222337962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45939.314222337962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45939.314222337962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45939.314222337962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45939.314222337962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45939.314222337962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45939.314222337962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45939.314222337962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45939.314222337962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45939.314222337962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45939.314222337962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45939.314222337962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45939.314222337962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45939.314222337962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45939.314222337962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45939.314222337962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45939.314222337962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45939.314222337962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45939.314222337962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45939.314222337962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45939.314222337962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45939.314222337962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45939.314222337962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45939.314222337962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45939.314222337962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45939.314222337962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45939.314222337962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45939.314222337962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45939.314222337962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45939.314222337962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45939.314222337962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45939.314222337962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45939.314222337962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45939.314222337962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45939.314222337962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45939.314222337962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45939.314222337962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45939.314222337962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45939.314222337962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45939.314222337962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45939.314222337962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45939.314222337962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45939.314222337962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45939.314222337962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45939.314222337962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45939.314222337962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45939.314222337962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45939.314222337962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45939.314222337962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45939.314222337962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45939.314222337962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45939.314222337962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45939.314222337962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45939.314222337962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45939.314222337962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45939.314222337962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45939.314222337962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45939.314222337962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45939.314222337962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45939.314222337962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45939.314222337962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45939.314222337962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45939.314222337962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45939.314222337962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45939.314222337962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45939.314222337962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45939.314222337962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45939.314222337962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45939.314222337962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45939.314222337962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45939.314222337962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45939.314222337962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45939.314222337962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45939.314222337962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45939.314222337962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45939.314222337962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45939.314222337962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45939.314222337962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45939.314222337962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45939.314222337962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45939.314222337962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45939.314222337962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45939.314222337962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45939.314222337962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45939.314222337962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45939.314222337962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45939.314222337962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45939.314222337962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45939.314222337962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45939.314222337962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45939.314222337962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45939.314222337962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45939.314222337962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45939.314222337962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45939.314222337962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45939.314222337962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45939.314222337962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45939.314222337962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45939.314222337962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45939.314222337962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45939.314222337962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45939.314222337962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45939.314222337962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45939.314222337962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45939.314222337962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45939.314222337962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45939.314222337962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45939.314222337962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45939.314222337962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45939.314222337962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45939.314222337962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45939.314222337962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45939.314222337962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45939.314222337962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45939.314222337962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45939.314222337962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45939.314222337962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45939.314222337962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45939.314222337962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45939.314222337962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45939.314222337962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45939.314222337962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45939.314222337962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45939.314222337962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45939.314222337962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45939.314222337962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45939.314222337962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45939.314222337962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45939.314222337962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45939.314222337962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45939.314222337962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45939.314222337962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45939.314222337962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45939.314222337962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45939.314222337962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45939.314222337962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45939.314222337962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45939.314222337962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45939.314222337962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45939.314222337962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45939.314222337962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45939.314222337962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45939.314222337962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45939.314222337962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45939.314222337962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45939.314222337962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45939.314222337962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45939.314222337962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45939.314222337962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45939.314222337962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45939.314222337962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45939.314222337962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45939.314222337962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45939.314222337962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45939.314222337962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45939.314222337962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45939.314222337962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45939.314222337962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45939.314222337962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45939.314222337962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45939.314222337962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45939.314222337962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45939.314222337962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45939.314222337962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45939.314222337962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45939.314222337962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45939.314222337962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45939.314222337962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45939.314222337962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45939.314222337962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45939.314222337962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45939.314222337962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45939.314222337962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45939.314222337962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45939.314222337962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45939.314222337962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45939.314222337962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45939.314222337962</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235.83350474536564</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36364</v>
      </c>
      <c r="E3" s="130" t="s">
        <v>38964</v>
      </c>
      <c r="F3" s="131"/>
      <c r="G3" s="132">
        <f ca="1">IFERROR(NOW()-F3,"")</f>
        <v>45939.314222337962</v>
      </c>
      <c r="H3" s="131">
        <v>45939.225092592591</v>
      </c>
      <c r="I3" s="127" t="str">
        <f>IFERROR(VLOOKUP(D3,DB!A:F,6,0),"")</f>
        <v>SCECO</v>
      </c>
      <c r="J3" s="127" t="str">
        <f>IFERROR(VLOOKUP(D3,DB!A:G,7,0),"")</f>
        <v>In progress</v>
      </c>
      <c r="K3" s="134" t="s">
        <v>39061</v>
      </c>
      <c r="L3" s="129" t="str">
        <f>IFERROR(VLOOKUP(D3,DB!A:I,9,0),"")</f>
        <v>Latis</v>
      </c>
    </row>
    <row r="4" spans="1:16" ht="15" customHeight="1">
      <c r="A4" s="127"/>
      <c r="B4" s="127" t="str">
        <f>IFERROR(VLOOKUP(D4,DB!A:K,11,0),"")</f>
        <v/>
      </c>
      <c r="C4" s="128"/>
      <c r="D4" s="170"/>
      <c r="E4" s="130"/>
      <c r="F4" s="131"/>
      <c r="G4" s="132">
        <f ca="1">IFERROR(NOW()-F4,"")</f>
        <v>45939.314222337962</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45939.314222337962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45939.314222337962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45939.314222337962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45939.314222337962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45939.314222337962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45939.314222337962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45939.314222337962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45939.314222337962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45939.314222337962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45939.314222337962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45939.314222337962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45939.314222337962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45939.314222337962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45939.314222337962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45939.314222337962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45939.314222337962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45939.314222337962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45939.314222337962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45939.314222337962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45939.314222337962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45939.314222337962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45939.314222337962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45939.314222337962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45939.314222337962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45939.314222337962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45939.314222337962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45939.314222337962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45939.314222337962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45939.314222337962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45939.314222337962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45939.314222337962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45939.314222337962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45939.314222337962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45939.314222337962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45939.314222337962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45939.314222337962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45939.314222337962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45939.314222337962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45939.314222337962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45939.314222337962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45939.314222337962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45939.314222337962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45939.314222337962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45939.314222337962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45939.314222337962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45939.314222337962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45939.314222337962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45939.314222337962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45939.314222337962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45939.314222337962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45939.314222337962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45939.314222337962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45939.314222337962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45939.314222337962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45939.314222337962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45939.314222337962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45939.314222337962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45939.314222337962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45939.314222337962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45939.314222337962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45939.314222337962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45939.314222337962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45939.314222337962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45939.314222337962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45939.314222337962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45939.314222337962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45939.314222337962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45939.314222337962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45939.314222337962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45939.314222337962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45939.314222337962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45939.314222337962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45939.314222337962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45939.314222337962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45939.314222337962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45939.314222337962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45939.314222337962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45939.314222337962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45939.314222337962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45939.314222337962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45939.314222337962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45939.314222337962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45939.314222337962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45939.314222337962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45939.314222337962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45939.314222337962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45939.314222337962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45939.314222337962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45939.314222337962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45939.314222337962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45939.314222337962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45939.314222337962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45939.314222337962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45939.314222337962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45939.314222337962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45939.314222337962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45939.314222337962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45939.314222337962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45939.314222337962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45939.314222337962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45939.314222337962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45939.314222337962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45939.314222337962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45939.314222337962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45939.314222337962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45939.314222337962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45939.314222337962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45939.314222337962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45939.314222337962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45939.314222337962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45939.314222337962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45939.314222337962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45939.314222337962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45939.314222337962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45939.314222337962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45939.314222337962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45939.314222337962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45939.314222337962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45939.314222337962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45939.314222337962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45939.314222337962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45939.314222337962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45939.314222337962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45939.314222337962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45939.314222337962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45939.314222337962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45939.314222337962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45939.314222337962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45939.314222337962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45939.314222337962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45939.314222337962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45939.314222337962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45939.314222337962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45939.314222337962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45939.314222337962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45939.314222337962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45939.314222337962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45939.314222337962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45939.314222337962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45939.314222337962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45939.314222337962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45939.314222337962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45939.314222337962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45939.314222337962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45939.314222337962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45939.314222337962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45939.314222337962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45939.314222337962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45939.314222337962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45939.314222337962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45939.314222337962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45939.314222337962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45939.314222337962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45939.314222337962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45939.314222337962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45939.314222337962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45939.314222337962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45939.314222337962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45939.314222337962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45939.314222337962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45939.314222337962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45939.314222337962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45939.314222337962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45939.314222337962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45939.314222337962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45939.314222337962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45939.314222337962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45939.314222337962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45939.314222337962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45939.314222337962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45939.314222337962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45939.314222337962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45939.314222337962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45939.314222337962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45939.314222337962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45939.314222337962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45939.314222337962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45939.314222337962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45939.314222337962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45939.314222337962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45939.314222337962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45939.314222337962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45939.314222337962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45939.314222337962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45939.314222337962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45939.314222337962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45939.314222337962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45939.314222337962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45939.314222337962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45939.314222337962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45939.314222337962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45939.314222337962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45939.314222337962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45939.314222337962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45939.314222337962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45939.314222337962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45939.314222337962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45939.314222337962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45939.314222337962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45939.314222337962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45939.314222337962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45939.314222337962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45939.314222337962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45939.314222337962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45939.314222337962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45939.314222337962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45939.314222337962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45939.314222337962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45939.314222337962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45939.314222337962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45939.314222337962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45939.314222337962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45939.314222337962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45939.314222337962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45939.314222337962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45939.314222337962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45939.314222337962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45939.314222337962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45939.314222337962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45939.314222337962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45939.314222337962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45939.314222337962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45939.314222337962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45939.314222337962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45939.314222337962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45939.314222337962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45939.314222337962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45939.314222337962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45939.314222337962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45939.314222337962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45939.314222337962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45939.314222337962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45939.314222337962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45939.314222337962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45939.314222337962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45939.314222337962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45939.314222337962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45939.314222337962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45939.314222337962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45939.314222337962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45939.314222337962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45939.314222337962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45939.314222337962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45939.314222337962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45939.314222337962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45939.314222337962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45939.314222337962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45939.314222337962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45939.314222337962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45939.314222337962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45939.314222337962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45939.314222337962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45939.314222337962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45939.314222337962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45939.314222337962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45939.314222337962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45939.314222337962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45939.314222337962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45939.314222337962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45939.314222337962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45939.314222337962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45939.314222337962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45939.314222337962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45939.314222337962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45939.314222337962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45939.314222337962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45939.314222337962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45939.314222337962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45939.314222337962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45939.314222337962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45939.314222337962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45939.314222337962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45939.314222337962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45939.314222337962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45939.314222337962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45939.314222337962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45939.314222337962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45939.314222337962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45939.314222337962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45939.314222337962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45939.314222337962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45939.314222337962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45939.314222337962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45939.314222337962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45939.314222337962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45939.314222337962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45939.314222337962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45939.314222337962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45939.314222337962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45939.314222337962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45939.314222337962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45939.314222337962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45939.314222337962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45939.314222337962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45939.314222337962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45939.314222337962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45939.314222337962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45939.314222337962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45939.314222337962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45939.314222337962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45939.314222337962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45939.314222337962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45939.314222337962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45939.314222337962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45939.314222337962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45939.314222337962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45939.314222337962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45939.314222337962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45939.314222337962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45939.314222337962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45939.314222337962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45939.314222337962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45939.314222337962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45939.314222337962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45939.314222337962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45939.314222337962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45939.314222337962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45939.314222337962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45939.314222337962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45939.314222337962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45939.314222337962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45939.314222337962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45939.314222337962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45939.314222337962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45939.314222337962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45939.314222337962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45939.314222337962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45939.314222337962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45939.314222337962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45939.314222337962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45939.314222337962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45939.314222337962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45939.314222337962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45939.314222337962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45939.314222337962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45939.314222337962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45939.314222337962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45939.314222337962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45939.314222337962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45939.314222337962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45939.314222337962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45939.314222337962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45939.314222337962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45939.314222337962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45939.314222337962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45939.314222337962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45939.314222337962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45939.314222337962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45939.314222337962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45939.314222337962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45939.314222337962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45939.314222337962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45939.314222337962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45939.314222337962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45939.314222337962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45939.314222337962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45939.314222337962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45939.314222337962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45939.314222337962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45939.314222337962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45939.314222337962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45939.314222337962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45939.314222337962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45939.314222337962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45939.314222337962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45939.314222337962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45939.314222337962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45939.314222337962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45939.314222337962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45939.314222337962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45939.314222337962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45939.314222337962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45939.314222337962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45939.314222337962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45939.314222337962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45939.314222337962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45939.314222337962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45939.314222337962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45939.314222337962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45939.314222337962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45939.314222337962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45939.314222337962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45939.314222337962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45939.314222337962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45939.314222337962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45939.314222337962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45939.314222337962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45939.314222337962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45939.314222337962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45939.314222337962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45939.314222337962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45939.314222337962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45939.314222337962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45939.314222337962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45939.314222337962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45939.314222337962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45939.314222337962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45939.314222337962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45939.314222337962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45939.314222337962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45939.314222337962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45939.314222337962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45939.314222337962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45939.314222337962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45939.314222337962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45939.314222337962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45939.314222337962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45939.314222337962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45939.314222337962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45939.314222337962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45939.314222337962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45939.314222337962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45939.314222337962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45939.314222337962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45939.314222337962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45939.314222337962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45939.314222337962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45939.314222337962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45939.314222337962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45939.314222337962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45939.314222337962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45939.314222337962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45939.314222337962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45939.314222337962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45939.314222337962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45939.314222337962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45939.314222337962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45939.314222337962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45939.314222337962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45939.314222337962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45939.314222337962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45939.314222337962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45939.314222337962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45939.314222337962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45939.314222337962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45939.314222337962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45939.314222337962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45939.314222337962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45939.314222337962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45939.314222337962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45939.314222337962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45939.314222337962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45939.314222337962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45939.314222337962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45939.314222337962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45939.314222337962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45939.314222337962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45939.314222337962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45939.314222337962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45939.314222337962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45939.314222337962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45939.314222337962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45939.314222337962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45939.314222337962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45939.314222337962</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45939.314222337962</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F5" sqref="F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9">
        <f ca="1">IFERROR(NOW()-F2,"")</f>
        <v>47.482162152773526</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38969</v>
      </c>
      <c r="F3" s="38">
        <v>45926.188877314817</v>
      </c>
      <c r="G3" s="169">
        <f ca="1">IFERROR(NOW()-F3,"")</f>
        <v>13.125345023145201</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34867</v>
      </c>
      <c r="E4" s="37" t="s">
        <v>38964</v>
      </c>
      <c r="F4" s="38">
        <v>45939.310983796298</v>
      </c>
      <c r="G4" s="39">
        <f ca="1">IFERROR(NOW()-F4,"")</f>
        <v>3.2385416634497233E-3</v>
      </c>
      <c r="H4" s="38">
        <v>45939.305208333331</v>
      </c>
      <c r="I4" s="37" t="str">
        <f>IFERROR(VLOOKUP(D4,DB!A:F,6,0),"")</f>
        <v>Generator-SG</v>
      </c>
      <c r="J4" s="37" t="str">
        <f>IFERROR(VLOOKUP(D4,DB!A:G,7,0),"")</f>
        <v>Vandalized</v>
      </c>
      <c r="K4" s="37" t="s">
        <v>39067</v>
      </c>
      <c r="L4" s="37" t="str">
        <f>IFERROR(VLOOKUP(D4,DB!A:I,9,0),"")</f>
        <v>Latis</v>
      </c>
    </row>
    <row r="5" spans="1:13" ht="15">
      <c r="A5" s="37"/>
      <c r="B5" s="37" t="str">
        <f>IFERROR(VLOOKUP(D5,DB!A:K,11,0),"")</f>
        <v>R5</v>
      </c>
      <c r="C5" s="37">
        <v>1</v>
      </c>
      <c r="D5" s="37" t="s">
        <v>35993</v>
      </c>
      <c r="E5" s="37" t="s">
        <v>38964</v>
      </c>
      <c r="F5" s="38"/>
      <c r="G5" s="39">
        <f t="shared" ref="G5:G27" ca="1" si="0">IFERROR(NOW()-F5,"")</f>
        <v>45939.314222337962</v>
      </c>
      <c r="H5" s="38">
        <v>45939.309733796297</v>
      </c>
      <c r="I5" s="37" t="str">
        <f>IFERROR(VLOOKUP(D5,DB!A:F,6,0),"")</f>
        <v>Generator-DG</v>
      </c>
      <c r="J5" s="37" t="str">
        <f>IFERROR(VLOOKUP(D5,DB!A:G,7,0),"")</f>
        <v>Weak</v>
      </c>
      <c r="K5" s="37" t="s">
        <v>39067</v>
      </c>
      <c r="L5" s="37" t="str">
        <f>IFERROR(VLOOKUP(D5,DB!A:I,9,0),"")</f>
        <v>Latis</v>
      </c>
    </row>
    <row r="6" spans="1:13" ht="15">
      <c r="A6" s="37"/>
      <c r="B6" s="37" t="str">
        <f>IFERROR(VLOOKUP(D6,DB!A:K,11,0),"")</f>
        <v/>
      </c>
      <c r="C6" s="37"/>
      <c r="D6"/>
      <c r="E6" s="37"/>
      <c r="F6" s="38"/>
      <c r="G6" s="39">
        <f t="shared" ca="1" si="0"/>
        <v>45939.314222337962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45939.314222337962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45939.314222337962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45939.314222337962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45939.314222337962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45939.314222337962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45939.314222337962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45939.314222337962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45939.314222337962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45939.314222337962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45939.314222337962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45939.314222337962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45939.314222337962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45939.314222337962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45939.314222337962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45939.314222337962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45939.314222337962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45939.314222337962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45939.314222337962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45939.314222337962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45939.314222337962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45939.314222337962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45939.314222337962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45939.314222337962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45939.314222337962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45939.314222337962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45939.314222337962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45939.314222337962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45939.314222337962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45939.314222337962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45939.314222337962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45939.314222337962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45939.314222337962</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45939.314222337962</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45939.314222337962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45939.314222337962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45939.314222337962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45939.314222337962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45939.314222337962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45939.314222337962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45939.314222337962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45939.314222337962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45939.314222337962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45939.314222337962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45939.314222337962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45939.314222337962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45939.314222337962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45939.314222337962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45939.314222337962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45939.314222337962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45939.314222337962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45939.314222337962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45939.314222337962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45939.314222337962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45939.314222337962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45939.314222337962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45939.314222337962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45939.314222337962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45939.314222337962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45939.314222337962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45939.314222337962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45939.314222337962</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45939.314222337962</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45939.314222337962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45939.314222337962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45939.314222337962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45939.314222337962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45939.314222337962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45939.314222337962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45939.314222337962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45939.314222337962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45939.314222337962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45939.314222337962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45939.314222337962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45939.314222337962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45939.314222337962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45939.314222337962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45939.314222337962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45939.314222337962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45939.314222337962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45939.314222337962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45939.314222337962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45939.314222337962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45939.314222337962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45939.314222337962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45939.314222337962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45939.314222337962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45939.314222337962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45939.314222337962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45939.314222337962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45939.314222337962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45939.314222337962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45939.314222337962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45939.314222337962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45939.314222337962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45939.314222337962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45939.314222337962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45939.314222337962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45939.314222337962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45939.314222337962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45939.314222337962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45939.314222337962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45939.314222337962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45939.314222337962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45939.314222337962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45939.314222337962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45939.314222337962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45939.314222337962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45939.314222337962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45939.314222337962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45939.314222337962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45939.314222337962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45939.314222337962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45939.314222337962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45939.314222337962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45939.314222337962</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45939.314222337962</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39068</v>
      </c>
      <c r="B2" s="150" t="s">
        <v>5398</v>
      </c>
      <c r="C2" s="149">
        <v>1</v>
      </c>
      <c r="D2" s="150" t="s">
        <v>34463</v>
      </c>
      <c r="E2" s="149" t="s">
        <v>39069</v>
      </c>
      <c r="F2" s="151">
        <v>45926.772847222222</v>
      </c>
      <c r="G2" s="152">
        <f ca="1">IFERROR(NOW()-F2,"-")</f>
        <v>12.541375115739356</v>
      </c>
      <c r="H2" s="153">
        <v>45927.449074074102</v>
      </c>
      <c r="I2" s="150" t="str">
        <f>IFERROR(VLOOKUP(D2,DB!A:F,6,0),"")</f>
        <v>SCECO</v>
      </c>
      <c r="J2" s="150" t="str">
        <f>IFERROR(VLOOKUP(D2,DB!A:G,7,0),"")</f>
        <v>Weak</v>
      </c>
      <c r="K2" s="149" t="s">
        <v>39070</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45939.314222337962</v>
      </c>
      <c r="H3" s="153">
        <v>45927.987534722219</v>
      </c>
      <c r="I3" s="150" t="str">
        <f>IFERROR(VLOOKUP(D3,DB!A:F,6,0),"")</f>
        <v>SCECO</v>
      </c>
      <c r="J3" s="150" t="str">
        <f>IFERROR(VLOOKUP(D3,DB!A:G,7,0),"")</f>
        <v>Vandalized</v>
      </c>
      <c r="K3" s="149" t="s">
        <v>39071</v>
      </c>
      <c r="L3" s="150" t="str">
        <f>IFERROR(VLOOKUP(D3,DB!A:I,9,0),"")</f>
        <v>Latis</v>
      </c>
    </row>
    <row r="4" spans="1:16383" ht="31.5" customHeight="1">
      <c r="A4" s="149" t="s">
        <v>39072</v>
      </c>
      <c r="B4" s="150" t="s">
        <v>5398</v>
      </c>
      <c r="C4" s="149">
        <v>1</v>
      </c>
      <c r="D4" s="150" t="s">
        <v>32861</v>
      </c>
      <c r="E4" s="149" t="s">
        <v>39069</v>
      </c>
      <c r="F4" s="151">
        <v>45933.880972222221</v>
      </c>
      <c r="G4" s="152">
        <f ca="1">IFERROR(NOW()-F4,"-")</f>
        <v>5.4332501157405204</v>
      </c>
      <c r="H4" s="153">
        <v>45929.455266203702</v>
      </c>
      <c r="I4" s="150" t="str">
        <f>IFERROR(VLOOKUP(D4,DB!A:F,6,0),"")</f>
        <v>SCECO</v>
      </c>
      <c r="J4" s="150" t="str">
        <f>IFERROR(VLOOKUP(D4,DB!A:G,7,0),"")</f>
        <v>In progress</v>
      </c>
      <c r="K4" s="149" t="s">
        <v>39070</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39073</v>
      </c>
      <c r="B5" s="150" t="s">
        <v>5398</v>
      </c>
      <c r="C5" s="149">
        <v>1</v>
      </c>
      <c r="D5" s="150" t="s">
        <v>33408</v>
      </c>
      <c r="E5" s="149" t="s">
        <v>38964</v>
      </c>
      <c r="F5" s="151">
        <v>45934.942245370374</v>
      </c>
      <c r="G5" s="152">
        <f ca="1">IFERROR(NOW()-F5,"-")</f>
        <v>4.3719769675881253</v>
      </c>
      <c r="H5" s="153">
        <v>45934.470231481479</v>
      </c>
      <c r="I5" s="150" t="str">
        <f>IFERROR(VLOOKUP(D5,DB!A:F,6,0),"")</f>
        <v>SCECO</v>
      </c>
      <c r="J5" s="150" t="str">
        <f>IFERROR(VLOOKUP(D5,DB!A:G,7,0),"")</f>
        <v>Dead</v>
      </c>
      <c r="K5" s="149" t="s">
        <v>39070</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45939.314222337962</v>
      </c>
      <c r="H6" s="155">
        <v>45937.667847222219</v>
      </c>
      <c r="I6" s="150" t="str">
        <f>IFERROR(VLOOKUP(D6,DB!A:F,6,0),"")</f>
        <v>SCECO</v>
      </c>
      <c r="J6" s="150" t="str">
        <f>IFERROR(VLOOKUP(D6,DB!A:G,7,0),"")</f>
        <v>Weak</v>
      </c>
      <c r="K6" s="156" t="s">
        <v>39074</v>
      </c>
      <c r="L6" s="150" t="str">
        <f>IFERROR(VLOOKUP(D6,DB!A:I,9,0),"")</f>
        <v>Latis</v>
      </c>
    </row>
    <row r="7" spans="1:16383" ht="31.5" customHeight="1">
      <c r="A7" s="162" t="s">
        <v>39075</v>
      </c>
      <c r="B7" s="162" t="str">
        <f>IFERROR(VLOOKUP(D7,DB!A:K,11,0),"")</f>
        <v>R6</v>
      </c>
      <c r="C7" s="162">
        <v>1</v>
      </c>
      <c r="D7" s="150" t="s">
        <v>35484</v>
      </c>
      <c r="E7" s="162" t="s">
        <v>38964</v>
      </c>
      <c r="F7" s="167">
        <v>45939.275243055556</v>
      </c>
      <c r="G7" s="152">
        <f ca="1">IFERROR(NOW()-F7,"-")</f>
        <v>3.8979282406216953E-2</v>
      </c>
      <c r="H7" s="167">
        <v>45939.269467592596</v>
      </c>
      <c r="I7" s="162" t="str">
        <f>IFERROR(VLOOKUP(D7,DB!A:F,6,0),"")</f>
        <v>SCECO</v>
      </c>
      <c r="J7" s="162" t="str">
        <f>IFERROR(VLOOKUP(D7,DB!A:G,7,0),"")</f>
        <v>Dead+No BB Design</v>
      </c>
      <c r="K7" s="162" t="s">
        <v>39076</v>
      </c>
      <c r="L7" s="162" t="str">
        <f>IFERROR(VLOOKUP(D7,DB!A:I,9,0),"")</f>
        <v>Latis</v>
      </c>
    </row>
    <row r="8" spans="1:16383" ht="31.5" customHeight="1">
      <c r="A8" s="162"/>
      <c r="B8" s="162" t="str">
        <f>IFERROR(VLOOKUP(D8,DB!A:K,11,0),"")</f>
        <v/>
      </c>
      <c r="C8" s="162"/>
      <c r="D8" s="161"/>
      <c r="E8" s="162"/>
      <c r="F8" s="162"/>
      <c r="G8" s="152">
        <f ca="1">IFERROR(NOW()-F8,"-")</f>
        <v>45939.314222337962</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45939.314222337962</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45939.314222337962</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45939.314222337962</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45939.314222337962</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45939.314222337962</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45939.314222337962</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45939.314222337962</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45939.314222337962</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45939.314222337962</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45939.314222337962</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45939.314222337962</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45939.314222337962</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45939.314222337962</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45939.314222337962</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45939.314222337962</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45939.314222337962</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45939.314222337962</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45939.314222337962</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45939.314222337962</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45939.314222337962</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45939.314222337962</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45939.314222337962</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45939.314222337962</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45939.314222337962</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45939.314222337962</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45939.314222337962</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45939.314222337962</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45939.314222337962</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45939.314222337962</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45939.314222337962</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45939.314222337962</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45939.314222337962</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45939.314222337962</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45939.314222337962</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45939.314222337962</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45939.314222337962</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45939.314222337962</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45939.314222337962</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45939.314222337962</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45939.314222337962</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45939.314222337962</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45939.314222337962</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45939.314222337962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45939.314222337962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45939.314222337962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45939.314222337962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45939.314222337962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45939.314222337962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45939.314222337962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45939.314222337962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45939.314222337962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45939.314222337962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45939.314222337962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45939.314222337962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45939.314222337962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45939.314222337962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45939.314222337962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45939.314222337962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45939.314222337962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45939.314222337962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45939.314222337962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45939.314222337962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45939.314222337962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45939.314222337962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45939.314222337962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45939.314222337962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45939.314222337962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45939.314222337962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45939.314222337962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45939.314222337962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45939.314222337962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45939.314222337962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45939.314222337962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45939.314222337962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45939.314222337962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45939.314222337962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45939.314222337962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45939.314222337962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45939.314222337962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45939.314222337962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45939.314222337962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45939.314222337962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45939.314222337962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45939.314222337962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45939.314222337962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45939.314222337962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45939.314222337962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45939.314222337962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45939.314222337962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45939.314222337962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45939.314222337962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45939.314222337962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45939.314222337962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45939.314222337962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45939.314222337962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45939.314222337962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45939.314222337962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45939.314222337962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45939.314222337962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45939.314222337962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45939.314222337962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45939.314222337962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45939.314222337962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45939.314222337962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45939.314222337962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45939.314222337962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45939.314222337962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45939.314222337962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45939.314222337962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45939.314222337962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45939.314222337962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45939.314222337962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45939.314222337962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45939.314222337962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45939.314222337962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45939.314222337962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45939.314222337962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45939.314222337962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45939.314222337962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45939.314222337962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45939.314222337962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45939.314222337962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45939.314222337962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45939.314222337962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45939.314222337962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45939.314222337962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45939.314222337962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45939.314222337962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45939.314222337962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45939.314222337962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45939.314222337962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45939.314222337962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45939.314222337962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45939.314222337962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45939.314222337962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45939.314222337962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45939.314222337962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45939.314222337962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45939.314222337962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45939.314222337962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45939.314222337962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45939.314222337962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45939.314222337962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45939.314222337962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45939.314222337962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45939.314222337962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45939.314222337962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45939.314222337962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45939.314222337962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45939.314222337962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45939.314222337962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45939.314222337962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45939.314222337962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45939.314222337962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45939.314222337962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45939.314222337962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45939.314222337962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45939.314222337962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45939.314222337962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45939.314222337962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45939.314222337962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45939.314222337962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45939.314222337962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45939.314222337962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45939.314222337962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45939.314222337962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45939.314222337962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45939.314222337962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45939.314222337962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45939.314222337962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45939.314222337962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45939.314222337962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45939.314222337962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45939.314222337962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45939.314222337962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45939.314222337962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45939.314222337962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45939.314222337962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45939.314222337962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45939.314222337962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45939.314222337962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45939.314222337962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45939.314222337962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45939.314222337962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45939.314222337962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45939.314222337962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45939.314222337962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45939.314222337962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45939.314222337962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45939.314222337962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45939.314222337962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45939.314222337962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45939.314222337962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45939.314222337962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45939.314222337962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45939.314222337962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45939.314222337962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45939.314222337962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45939.314222337962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45939.314222337962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45939.314222337962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45939.314222337962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45939.314222337962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45939.314222337962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45939.314222337962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45939.314222337962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45939.314222337962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45939.314222337962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45939.314222337962</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2025-10-09T04:33:12Z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