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535" documentId="13_ncr:1_{F6CB121F-512D-4AA6-A0C1-0FB36C537598}" xr6:coauthVersionLast="47" xr6:coauthVersionMax="47" xr10:uidLastSave="{E6043733-F3BE-4E65-BA75-839EDC5B2D70}"/>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<sst xmlns="http://schemas.openxmlformats.org/spreadsheetml/2006/main" count="178603" uniqueCount="39084">
  <si>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</si>
  <si>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</si>
  <si>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</si>
  <si>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</si>
  <si>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</si>
  <si>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</si>
  <si>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</si>
  <si>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</si>
  <si>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</si>
  <si>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</si>
  <si>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</si>
  <si>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</si>
  <si>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</si>
  <si>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</si>
  <si>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</si>
  <si>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</si>
  <si>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</si>
  <si>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</si>
  <si>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</si>
  <si>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</si>
  <si>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</si>
  <si>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</si>
  <si>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</si>
  <si>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</si>
  <si>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</si>
  <si>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</si>
  <si>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</si>
  <si>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</si>
  <si>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</si>
  <si>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</si>
  <si>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</si>
  <si>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</si>
  <si>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</si>
  <si>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</si>
  <si>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</si>
  <si>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</si>
  <si>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</si>
  <si>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</si>
  <si>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</si>
  <si>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</si>
  <si>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</si>
  <si>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</si>
  <si>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</si>
  <si>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</si>
  <si>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</si>
  <si>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</si>
  <si>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</si>
  <si>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</si>
  <si>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</si>
  <si>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</si>
  <si>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</si>
  <si>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</si>
  <si>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</si>
  <si>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</si>
  <si>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</si>
  <si>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</si>
  <si>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</si>
  <si>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</si>
  <si>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</si>
  <si>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</si>
  <si>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</si>
  <si>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</si>
  <si>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</si>
  <si>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</si>
  <si>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</si>
  <si>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</si>
  <si>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</si>
  <si>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</si>
  <si>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</si>
  <si>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</si>
  <si>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</si>
  <si>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</si>
  <si>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</si>
  <si>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</si>
  <si>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</si>
  <si>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</si>
  <si>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</si>
  <si>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</si>
  <si>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</si>
  <si>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</si>
  <si>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</si>
  <si>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</si>
  <si>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</si>
  <si>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</si>
  <si>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</si>
  <si>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</si>
  <si>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</si>
  <si>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</si>
  <si>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</si>
  <si>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</si>
  <si>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</si>
  <si>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</si>
  <si>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</si>
  <si>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</si>
  <si>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</si>
  <si>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</si>
  <si>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</si>
  <si>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</si>
  <si>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</si>
  <si>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</si>
  <si>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</si>
  <si>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</si>
  <si>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</si>
  <si>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</si>
  <si>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</si>
  <si>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</si>
  <si>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</si>
  <si>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</si>
  <si>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</si>
  <si>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</si>
  <si>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</si>
  <si>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</si>
  <si>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</si>
  <si>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</si>
  <si>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</si>
  <si>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</si>
  <si>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</si>
  <si>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</si>
  <si>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</si>
  <si>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</si>
  <si>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</si>
  <si>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</si>
  <si>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</si>
  <si>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</si>
  <si>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</si>
  <si>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</si>
  <si>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</si>
  <si>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</si>
  <si>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</si>
  <si>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</si>
  <si>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</si>
  <si>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</si>
  <si>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</si>
  <si>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</si>
  <si>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</si>
  <si>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</si>
  <si>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</si>
  <si>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</si>
  <si>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</si>
  <si>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</si>
  <si>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</si>
  <si>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</si>
  <si>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</si>
  <si>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</si>
  <si>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</si>
  <si>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</si>
  <si>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</si>
  <si>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</si>
  <si>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</si>
  <si>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</si>
  <si>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</si>
  <si>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</si>
  <si>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</si>
  <si>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</si>
  <si>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</si>
  <si>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</si>
  <si>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</si>
  <si>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</si>
  <si>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</si>
  <si>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</si>
  <si>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</si>
  <si>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</si>
  <si>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</si>
  <si>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</si>
  <si>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</si>
  <si>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</si>
  <si>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</si>
  <si>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</si>
  <si>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</si>
  <si>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</si>
  <si>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</si>
  <si>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</si>
  <si>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</si>
  <si>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</si>
  <si>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</si>
  <si>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</si>
  <si>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</si>
  <si>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</si>
  <si>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</si>
  <si>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</si>
  <si>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</si>
  <si>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</si>
  <si>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</si>
  <si>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</si>
  <si>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</si>
  <si>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</si>
  <si>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</si>
  <si>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</si>
  <si>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</si>
  <si>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</si>
  <si>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</si>
  <si>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</si>
  <si>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</si>
  <si>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</si>
  <si>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</si>
  <si>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</si>
  <si>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</si>
  <si>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</si>
  <si>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</si>
  <si>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</si>
  <si>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</si>
  <si>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</si>
  <si>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</si>
  <si>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</si>
  <si>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</si>
  <si>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</si>
  <si>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</si>
  <si>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</si>
  <si>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</si>
  <si>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</si>
  <si>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</si>
  <si>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</si>
  <si>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</si>
  <si>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</si>
  <si>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</si>
  <si>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</si>
  <si>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</si>
  <si>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</si>
  <si>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</si>
  <si>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</si>
  <si>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</si>
  <si>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</si>
  <si>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</si>
  <si>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</si>
  <si>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</si>
  <si>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</si>
  <si>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</si>
  <si>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</si>
  <si>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</si>
  <si>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</si>
  <si>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</si>
  <si>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</si>
  <si>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</si>
  <si>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</si>
  <si>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</si>
  <si>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</si>
  <si>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</si>
  <si>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</si>
  <si>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</si>
  <si>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</si>
  <si>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</si>
  <si>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</si>
  <si>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</si>
  <si>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</si>
  <si>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</si>
  <si>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</si>
  <si>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</si>
  <si>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</si>
  <si>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</si>
  <si>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</si>
  <si>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</si>
  <si>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</si>
  <si>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</si>
  <si>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</si>
  <si>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</si>
  <si>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</si>
  <si>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</si>
  <si>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</si>
  <si>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</si>
  <si>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</si>
  <si>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</si>
  <si>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</si>
  <si>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</si>
  <si>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</si>
  <si>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</si>
  <si>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</si>
  <si>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</si>
  <si>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</si>
  <si>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</si>
  <si>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</si>
  <si>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</si>
  <si>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</si>
  <si>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</si>
  <si>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</si>
  <si>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</si>
  <si>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</si>
  <si>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</si>
  <si>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</si>
  <si>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</si>
  <si>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</si>
  <si>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</si>
  <si>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</si>
  <si>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</si>
  <si>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</si>
  <si>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</si>
  <si>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</si>
  <si>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</si>
  <si>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</si>
  <si>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</si>
  <si>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</si>
  <si>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</si>
  <si>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</si>
  <si>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</si>
  <si>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</si>
  <si>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</si>
  <si>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</si>
  <si>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</si>
  <si>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</si>
  <si>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</si>
  <si>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</si>
  <si>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</si>
  <si>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</si>
  <si>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</si>
  <si>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</si>
  <si>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</si>
  <si>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</si>
  <si>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</si>
  <si>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</si>
  <si>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</si>
  <si>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</si>
  <si>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</si>
  <si>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</si>
  <si>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</si>
  <si>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</si>
  <si>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</si>
  <si>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</si>
  <si>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</si>
  <si>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</si>
  <si>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</si>
  <si>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</si>
  <si>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</si>
  <si>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</si>
  <si>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</si>
  <si>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</si>
  <si>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</si>
  <si>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</si>
  <si>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</si>
  <si>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</si>
  <si>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</si>
  <si>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</si>
  <si>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</si>
  <si>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</si>
  <si>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</si>
  <si>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</si>
  <si>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</si>
  <si>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</si>
  <si>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</si>
  <si>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</si>
  <si>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</si>
  <si>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</si>
  <si>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</si>
  <si>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</si>
  <si>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</si>
  <si>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</si>
  <si>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</si>
  <si>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</si>
  <si>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</si>
  <si>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</si>
  <si>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</si>
  <si>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</si>
  <si>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</si>
  <si>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</si>
  <si>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</si>
  <si>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</si>
  <si>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</si>
  <si>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</si>
  <si>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</si>
  <si>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</si>
  <si>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</si>
  <si>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</si>
  <si>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</si>
  <si>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</si>
  <si>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</si>
  <si>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</si>
  <si>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</si>
  <si>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</si>
  <si>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</si>
  <si>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</si>
  <si>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</si>
  <si>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</si>
  <si>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</si>
  <si>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</si>
  <si>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</si>
  <si>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</si>
  <si>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</si>
  <si>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</si>
  <si>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</si>
  <si>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</si>
  <si>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</si>
  <si>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</si>
  <si>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</si>
  <si>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</si>
  <si>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</si>
  <si>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</si>
  <si>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</si>
  <si>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</si>
  <si>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</si>
  <si>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</si>
  <si>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</si>
  <si>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</si>
  <si>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</si>
  <si>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</si>
  <si>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</si>
  <si>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</si>
  <si>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</si>
  <si>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</si>
  <si>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</si>
  <si>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</si>
  <si>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</si>
  <si>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</si>
  <si>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</si>
  <si>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</si>
  <si>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</si>
  <si>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</si>
  <si>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</si>
  <si>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</si>
  <si>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</si>
  <si>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</si>
  <si>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</si>
  <si>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</si>
  <si>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</si>
  <si>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</si>
  <si>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</si>
  <si>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</si>
  <si>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</si>
  <si>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</si>
  <si>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</si>
  <si>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</si>
  <si>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</si>
  <si>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</si>
  <si>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</si>
  <si>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</si>
  <si>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</si>
  <si>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</si>
  <si>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</si>
  <si>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</si>
  <si>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</si>
  <si>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</si>
  <si>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</si>
  <si>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</si>
  <si>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</si>
  <si>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</si>
  <si>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</si>
  <si>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</si>
  <si>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</si>
  <si>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</si>
  <si>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</si>
  <si>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</si>
  <si>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</si>
  <si>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</si>
  <si>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</si>
  <si>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</si>
  <si>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</si>
  <si>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</si>
  <si>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</si>
  <si>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</si>
  <si>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</si>
  <si>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</si>
  <si>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</si>
  <si>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</si>
  <si>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</si>
  <si>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</si>
  <si>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</si>
  <si>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</si>
  <si>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</si>
  <si>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</si>
  <si>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</si>
  <si>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</si>
  <si>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</si>
  <si>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</si>
  <si>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</si>
  <si>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</si>
  <si>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</si>
  <si>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</si>
  <si>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</si>
  <si>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</si>
  <si>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</si>
  <si>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</si>
  <si>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</si>
  <si>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</si>
  <si>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</si>
  <si>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</si>
  <si>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</si>
  <si>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</si>
  <si>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</si>
  <si>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</si>
  <si>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</si>
  <si>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</si>
  <si>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</si>
  <si>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</si>
  <si>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</si>
  <si>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</si>
  <si>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</si>
  <si>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</si>
  <si>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</si>
  <si>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</si>
  <si>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</si>
  <si>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</si>
  <si>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</si>
  <si>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</si>
  <si>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</si>
  <si>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</si>
  <si>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</si>
  <si>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</si>
  <si>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</si>
  <si>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</si>
  <si>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</si>
  <si>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</si>
  <si>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</si>
  <si>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</si>
  <si>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</si>
  <si>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</si>
  <si>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</si>
  <si>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</si>
  <si>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</si>
  <si>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</si>
  <si>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</si>
  <si>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</si>
  <si>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</si>
  <si>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</si>
  <si>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</si>
  <si>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</si>
  <si>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</si>
  <si>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</si>
  <si>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</si>
  <si>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</si>
  <si>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</si>
  <si>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</si>
  <si>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</si>
  <si>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</si>
  <si>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</si>
  <si>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</si>
  <si>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</si>
  <si>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</si>
  <si>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</si>
  <si>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</si>
  <si>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</si>
  <si>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</si>
  <si>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</si>
  <si>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</si>
  <si>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</si>
  <si>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</si>
  <si>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</si>
  <si>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</si>
  <si>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</si>
  <si>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</si>
  <si>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</si>
  <si>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</si>
  <si>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</si>
  <si>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</si>
  <si>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</si>
  <si>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</si>
  <si>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</si>
  <si>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</si>
  <si>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</si>
  <si>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</si>
  <si>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</si>
  <si>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</si>
  <si>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</si>
  <si>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</si>
  <si>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</si>
  <si>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</si>
  <si>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</si>
  <si>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</si>
  <si>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</si>
  <si>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</si>
  <si>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</si>
  <si>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</si>
  <si>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</si>
  <si>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</si>
  <si>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</si>
  <si>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</si>
  <si>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</si>
  <si>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</si>
  <si>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</si>
  <si>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</si>
  <si>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</si>
  <si>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</si>
  <si>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</si>
  <si>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</si>
  <si>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</si>
  <si>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</si>
  <si>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</si>
  <si>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</si>
  <si>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</si>
  <si>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</si>
  <si>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</si>
  <si>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</si>
  <si>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</si>
  <si>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</si>
  <si>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</si>
  <si>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</si>
  <si>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</si>
  <si>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</si>
  <si>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</si>
  <si>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</si>
  <si>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</si>
  <si>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</si>
  <si>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</si>
  <si>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</si>
  <si>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</si>
  <si>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</si>
  <si>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</si>
  <si>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</si>
  <si>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</si>
  <si>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</si>
  <si>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</si>
  <si>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</si>
  <si>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</si>
  <si>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</si>
  <si>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</si>
  <si>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</si>
  <si>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</si>
  <si>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</si>
  <si>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</si>
  <si>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</si>
  <si>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</si>
  <si>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</si>
  <si>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</si>
  <si>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</si>
  <si>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</si>
  <si>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</si>
  <si>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</si>
  <si>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</si>
  <si>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</si>
  <si>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</si>
  <si>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</si>
  <si>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</si>
  <si>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</si>
  <si>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</si>
  <si>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</si>
  <si>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</si>
  <si>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</si>
  <si>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</si>
  <si>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</si>
  <si>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</si>
  <si>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</si>
  <si>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</si>
  <si>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</si>
  <si>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</si>
  <si>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</si>
  <si>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</si>
  <si>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</si>
  <si>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</si>
  <si>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</si>
  <si>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</si>
  <si>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</si>
  <si>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</si>
  <si>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</si>
  <si>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</si>
  <si>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</si>
  <si>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</si>
  <si>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</si>
  <si>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</si>
  <si>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</si>
  <si>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</si>
  <si>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</si>
  <si>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</si>
  <si>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</si>
  <si>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</si>
  <si>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</si>
  <si>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</si>
  <si>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</si>
  <si>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</si>
  <si>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</si>
  <si>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</si>
  <si>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</si>
  <si>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</si>
  <si>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</si>
  <si>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</si>
  <si>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</si>
  <si>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</si>
  <si>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</si>
  <si>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</si>
  <si>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</si>
  <si>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</si>
  <si>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</si>
  <si>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</si>
  <si>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</si>
  <si>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</si>
  <si>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</si>
  <si>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</si>
  <si>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</si>
  <si>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</si>
  <si>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</si>
  <si>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</si>
  <si>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</si>
  <si>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</si>
  <si>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</si>
  <si>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</si>
  <si>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</si>
  <si>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</si>
  <si>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</si>
  <si>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</si>
  <si>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</si>
  <si>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</si>
  <si>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</si>
  <si>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</si>
  <si>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</si>
  <si>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</si>
  <si>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</si>
  <si>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</si>
  <si>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</si>
  <si>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</si>
  <si>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</si>
  <si>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</si>
  <si>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</si>
  <si>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</si>
  <si>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</si>
  <si>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</si>
  <si>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</si>
  <si>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</si>
  <si>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</si>
  <si>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</si>
  <si>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</si>
  <si>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</si>
  <si>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</si>
  <si>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</si>
  <si>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</si>
  <si>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</si>
  <si>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</si>
  <si>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</si>
  <si>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</si>
  <si>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</si>
  <si>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</si>
  <si>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</si>
  <si>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</si>
  <si>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</si>
  <si>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</si>
  <si>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</si>
  <si>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</si>
  <si>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</si>
  <si>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</si>
  <si>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</si>
  <si>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</si>
  <si>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</si>
  <si>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</si>
  <si>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</si>
  <si>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</si>
  <si>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</si>
  <si>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</si>
  <si>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</si>
  <si>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</si>
  <si>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</si>
  <si>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</si>
  <si>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</si>
  <si>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</si>
  <si>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</si>
  <si>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</si>
  <si>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</si>
  <si>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</si>
  <si>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</si>
  <si>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</si>
  <si>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</si>
  <si>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</si>
  <si>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</si>
  <si>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</si>
  <si>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</si>
  <si>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</si>
  <si>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</si>
  <si>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</si>
  <si>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</si>
  <si>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</si>
  <si>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</si>
  <si>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</si>
  <si>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</si>
  <si>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</si>
  <si>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</si>
  <si>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</si>
  <si>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</si>
  <si>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</si>
  <si>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</si>
  <si>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</si>
  <si>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</si>
  <si>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</si>
  <si>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</si>
  <si>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</si>
  <si>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</si>
  <si>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</si>
  <si>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</si>
  <si>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</si>
  <si>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</si>
  <si>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</si>
  <si>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</si>
  <si>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</si>
  <si>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</si>
  <si>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</si>
  <si>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</si>
  <si>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</si>
  <si>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</si>
  <si>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</si>
  <si>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</si>
  <si>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</si>
  <si>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</si>
  <si>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</si>
  <si>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</si>
  <si>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</si>
  <si>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</si>
  <si>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</si>
  <si>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</si>
  <si>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</si>
  <si>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</si>
  <si>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</si>
  <si>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</si>
  <si>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</si>
  <si>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</si>
  <si>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</si>
  <si>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</si>
  <si>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</si>
  <si>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</si>
  <si>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</si>
  <si>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</si>
  <si>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</si>
  <si>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</si>
  <si>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</si>
  <si>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</si>
  <si>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</si>
  <si>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</si>
  <si>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</si>
  <si>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</si>
  <si>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</si>
  <si>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</si>
  <si>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</si>
  <si>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</si>
  <si>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</si>
  <si>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</si>
  <si>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</si>
  <si>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</si>
  <si>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</si>
  <si>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</si>
  <si>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</si>
  <si>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</si>
  <si>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</si>
  <si>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</si>
  <si>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</si>
  <si>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</si>
  <si>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</si>
  <si>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</si>
  <si>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</si>
  <si>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</si>
  <si>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</si>
  <si>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</si>
  <si>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</si>
  <si>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</si>
  <si>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</si>
  <si>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</si>
  <si>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</si>
  <si>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</si>
  <si>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</si>
  <si>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</si>
  <si>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</si>
  <si>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</si>
  <si>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</si>
  <si>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</si>
  <si>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</si>
  <si>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</si>
  <si>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</si>
  <si>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</si>
  <si>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</si>
  <si>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</si>
  <si>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</si>
  <si>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</si>
  <si>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</si>
  <si>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</si>
  <si>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</si>
  <si>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</si>
  <si>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</si>
  <si>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</si>
  <si>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</si>
  <si>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</si>
  <si>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</si>
  <si>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</si>
  <si>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</si>
  <si>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</si>
  <si>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</si>
  <si>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</si>
  <si>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</si>
  <si>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</si>
  <si>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</si>
  <si>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</si>
  <si>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</si>
  <si>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</si>
  <si>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</si>
  <si>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</si>
  <si>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</si>
  <si>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</si>
  <si>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</si>
  <si>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</si>
  <si>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</si>
  <si>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</si>
  <si>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</si>
  <si>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</si>
  <si>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</si>
  <si>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</si>
  <si>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</si>
  <si>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</si>
  <si>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</si>
  <si>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</si>
  <si>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</si>
  <si>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</si>
  <si>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</si>
  <si>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</si>
  <si>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</si>
  <si>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</si>
  <si>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</si>
  <si>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</si>
  <si>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</si>
  <si>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</si>
  <si>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</si>
  <si>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</si>
  <si>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</si>
  <si>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</si>
  <si>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</si>
  <si>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</si>
  <si>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</si>
  <si>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</si>
  <si>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</si>
  <si>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</si>
  <si>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</si>
  <si>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</si>
  <si>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</si>
  <si>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</si>
  <si>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</si>
  <si>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</si>
  <si>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</si>
  <si>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</si>
  <si>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</si>
  <si>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</si>
  <si>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</si>
  <si>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</si>
  <si>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</si>
  <si>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</si>
  <si>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</si>
  <si>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</si>
  <si>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</si>
  <si>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</si>
  <si>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</si>
  <si>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</si>
  <si>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</si>
  <si>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</si>
  <si>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</si>
  <si>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</si>
  <si>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</si>
  <si>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</si>
  <si>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</si>
  <si>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</si>
  <si>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</si>
  <si>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</si>
  <si>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</si>
  <si>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</si>
  <si>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</si>
  <si>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</si>
  <si>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</si>
  <si>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</si>
  <si>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</si>
  <si>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</si>
  <si>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</si>
  <si>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</si>
  <si>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</si>
  <si>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</si>
  <si>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</si>
  <si>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</si>
  <si>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</si>
  <si>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</si>
  <si>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</si>
  <si>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</si>
  <si>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</si>
  <si>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</si>
  <si>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</si>
  <si>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</si>
  <si>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</si>
  <si>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</si>
  <si>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</si>
  <si>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</si>
  <si>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</si>
  <si>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</si>
  <si>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</si>
  <si>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</si>
  <si>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</si>
  <si>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</si>
  <si>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</si>
  <si>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</si>
  <si>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</si>
  <si>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</si>
  <si>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</si>
  <si>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</si>
  <si>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</si>
  <si>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</si>
  <si>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</si>
  <si>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</si>
  <si>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</si>
  <si>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</si>
  <si>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</si>
  <si>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</si>
  <si>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</si>
  <si>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</si>
  <si>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</si>
  <si>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</si>
  <si>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</si>
  <si>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</si>
  <si>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</si>
  <si>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</si>
  <si>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</si>
  <si>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</si>
  <si>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</si>
  <si>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</si>
  <si>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</si>
  <si>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</si>
  <si>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</si>
  <si>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</si>
  <si>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</si>
  <si>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</si>
  <si>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</si>
  <si>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</si>
  <si>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</si>
  <si>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</si>
  <si>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</si>
  <si>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</si>
  <si>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</si>
  <si>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</si>
  <si>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</si>
  <si>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</si>
  <si>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</si>
  <si>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</si>
  <si>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</si>
  <si>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</si>
  <si>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</si>
  <si>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</si>
  <si>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</si>
  <si>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</si>
  <si>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</si>
  <si>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</si>
  <si>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</si>
  <si>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</si>
  <si>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</si>
  <si>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</si>
  <si>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</si>
  <si>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</si>
  <si>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</si>
  <si>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</si>
  <si>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</si>
  <si>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</si>
  <si>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</si>
  <si>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</si>
  <si>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</si>
  <si>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</si>
  <si>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</si>
  <si>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</si>
  <si>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</si>
  <si>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</si>
  <si>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</si>
  <si>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</si>
  <si>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</si>
  <si>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</si>
  <si>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</si>
  <si>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</si>
  <si>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</si>
  <si>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</si>
  <si>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</si>
  <si>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</si>
  <si>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</si>
  <si>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</si>
  <si>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</si>
  <si>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</si>
  <si>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</si>
  <si>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</si>
  <si>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</si>
  <si>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</si>
  <si>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</si>
  <si>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</si>
  <si>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</si>
  <si>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</si>
  <si>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</si>
  <si>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</si>
  <si>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</si>
  <si>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</si>
  <si>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</si>
  <si>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</si>
  <si>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</si>
  <si>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</si>
  <si>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</si>
  <si>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</si>
  <si>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</si>
  <si>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</si>
  <si>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</si>
  <si>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</si>
  <si>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</si>
  <si>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</si>
  <si>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</si>
  <si>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</si>
  <si>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</si>
  <si>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</si>
  <si>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</si>
  <si>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</si>
  <si>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</si>
  <si>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</si>
  <si>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</si>
  <si>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</si>
  <si>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</si>
  <si>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</si>
  <si>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</si>
  <si>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</si>
  <si>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</si>
  <si>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</si>
  <si>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</si>
  <si>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</si>
  <si>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</si>
  <si>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</si>
  <si>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</si>
  <si>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</si>
  <si>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</si>
  <si>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</si>
  <si>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</si>
  <si>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</si>
  <si>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</si>
  <si>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</si>
  <si>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</si>
  <si>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</si>
  <si>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</si>
  <si>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</si>
  <si>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</si>
  <si>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</si>
  <si>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</si>
  <si>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</si>
  <si>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</si>
  <si>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</si>
  <si>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</si>
  <si>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</si>
  <si>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</si>
  <si>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</si>
  <si>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</si>
  <si>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</si>
  <si>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</si>
  <si>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</si>
  <si>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</si>
  <si>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</si>
  <si>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</si>
  <si>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</si>
  <si>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</si>
  <si>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</si>
  <si>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</si>
  <si>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</si>
  <si>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</si>
  <si>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</si>
  <si>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</si>
  <si>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</si>
  <si>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</si>
  <si>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</si>
  <si>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</si>
  <si>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</si>
  <si>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</si>
  <si>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</si>
  <si>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</si>
  <si>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</si>
  <si>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</si>
  <si>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</si>
  <si>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</si>
  <si>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</si>
  <si>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</si>
  <si>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</si>
  <si>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</si>
  <si>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</si>
  <si>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</si>
  <si>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</si>
  <si>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</si>
  <si>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</si>
  <si>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</si>
  <si>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</si>
  <si>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</si>
  <si>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</si>
  <si>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</si>
  <si>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</si>
  <si>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</si>
  <si>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</si>
  <si>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</si>
  <si>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</si>
  <si>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</si>
  <si>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</si>
  <si>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</si>
  <si>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</si>
  <si>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</si>
  <si>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</si>
  <si>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</si>
  <si>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</si>
  <si>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</si>
  <si>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</si>
  <si>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</si>
  <si>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</si>
  <si>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</si>
  <si>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</si>
  <si>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</si>
  <si>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</si>
  <si>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</si>
  <si>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</si>
  <si>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</si>
  <si>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</si>
  <si>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</si>
  <si>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</si>
  <si>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</si>
  <si>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</si>
  <si>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</si>
  <si>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</si>
  <si>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</si>
  <si>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</si>
  <si>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</si>
  <si>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</si>
  <si>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</si>
  <si>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</si>
  <si>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</si>
  <si>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</si>
  <si>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</si>
  <si>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</si>
  <si>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</si>
  <si>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</si>
  <si>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</si>
  <si>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</si>
  <si>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</si>
  <si>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</si>
  <si>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</si>
  <si>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</si>
  <si>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</si>
  <si>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</si>
  <si>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</si>
  <si>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</si>
  <si>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</si>
  <si>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</si>
  <si>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</si>
  <si>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</si>
  <si>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</si>
  <si>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</si>
  <si>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</si>
  <si>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</si>
  <si>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</si>
  <si>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</si>
  <si>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</si>
  <si>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</si>
  <si>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</si>
  <si>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</si>
  <si>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</si>
  <si>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</si>
  <si>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</si>
  <si>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</si>
  <si>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</si>
  <si>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</si>
  <si>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</si>
  <si>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</si>
  <si>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</si>
  <si>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</si>
  <si>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</si>
  <si>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</si>
  <si>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</si>
  <si>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</si>
  <si>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</si>
  <si>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</si>
  <si>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</si>
  <si>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</si>
  <si>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</si>
  <si>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</si>
  <si>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</si>
  <si>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</si>
  <si>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</si>
  <si>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</si>
  <si>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</si>
  <si>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</si>
  <si>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</si>
  <si>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</si>
  <si>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</si>
  <si>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</si>
  <si>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</si>
  <si>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</si>
  <si>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</si>
  <si>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</si>
  <si>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</si>
  <si>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</si>
  <si>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</si>
  <si>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</si>
  <si>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</si>
  <si>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</si>
  <si>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</si>
  <si>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</si>
  <si>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</si>
  <si>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</si>
  <si>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</si>
  <si>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</si>
  <si>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</si>
  <si>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</si>
  <si>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</si>
  <si>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</si>
  <si>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</si>
  <si>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</si>
  <si>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</si>
  <si>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</si>
  <si>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</si>
  <si>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</si>
  <si>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</si>
  <si>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</si>
  <si>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</si>
  <si>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</si>
  <si>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</si>
  <si>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</si>
  <si>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</si>
  <si>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</si>
  <si>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</si>
  <si>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</si>
  <si>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</si>
  <si>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</si>
  <si>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</si>
  <si>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</si>
  <si>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</si>
  <si>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</si>
  <si>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</si>
  <si>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</si>
  <si>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</si>
  <si>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</si>
  <si>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</si>
  <si>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</si>
  <si>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</si>
  <si>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</si>
  <si>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</si>
  <si>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</si>
  <si>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</si>
  <si>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</si>
  <si>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</si>
  <si>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</si>
  <si>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</si>
  <si>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</si>
  <si>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</si>
  <si>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</si>
  <si>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</si>
  <si>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</si>
  <si>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</si>
  <si>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</si>
  <si>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</si>
  <si>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</si>
  <si>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</si>
  <si>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</si>
  <si>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</si>
  <si>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</si>
  <si>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</si>
  <si>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</si>
  <si>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</si>
  <si>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</si>
  <si>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</si>
  <si>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</si>
  <si>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</si>
  <si>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</si>
  <si>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</si>
  <si>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</si>
  <si>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</si>
  <si>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</si>
  <si>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</si>
  <si>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</si>
  <si>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</si>
  <si>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</si>
  <si>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</si>
  <si>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</si>
  <si>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</si>
  <si>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</si>
  <si>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</si>
  <si>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</si>
  <si>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</si>
  <si>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</si>
  <si>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</si>
  <si>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</si>
  <si>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</si>
  <si>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</si>
  <si>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</si>
  <si>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</si>
  <si>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</si>
  <si>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</si>
  <si>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</si>
  <si>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</si>
  <si>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</si>
  <si>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</si>
  <si>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</si>
  <si>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</si>
  <si>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</si>
  <si>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</si>
  <si>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</si>
  <si>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</si>
  <si>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</si>
  <si>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</si>
  <si>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</si>
  <si>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</si>
  <si>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</si>
  <si>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</si>
  <si>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</si>
  <si>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</si>
  <si>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</si>
  <si>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</si>
  <si>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</si>
  <si>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</si>
  <si>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</si>
  <si>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</si>
  <si>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</si>
  <si>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</si>
  <si>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</si>
  <si>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</si>
  <si>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</si>
  <si>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</si>
  <si>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</si>
  <si>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</si>
  <si>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</si>
  <si>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</si>
  <si>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</si>
  <si>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</si>
  <si>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</si>
  <si>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</si>
  <si>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</si>
  <si>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</si>
  <si>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</si>
  <si>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</si>
  <si>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</si>
  <si>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</si>
  <si>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</si>
  <si>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</si>
  <si>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</si>
  <si>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</si>
  <si>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</si>
  <si>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</si>
  <si>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</si>
  <si>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</si>
  <si>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</si>
  <si>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</si>
  <si>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</si>
  <si>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</si>
  <si>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</si>
  <si>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</si>
  <si>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</si>
  <si>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</si>
  <si>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</si>
  <si>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</si>
  <si>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</si>
  <si>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</si>
  <si>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</si>
  <si>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</si>
  <si>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</si>
  <si>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</si>
  <si>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</si>
  <si>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</si>
  <si>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</si>
  <si>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</si>
  <si>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</si>
  <si>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</si>
  <si>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</si>
  <si>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</si>
  <si>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</si>
  <si>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</si>
  <si>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</si>
  <si>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</si>
  <si>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</si>
  <si>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</si>
  <si>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</si>
  <si>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</si>
  <si>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</si>
  <si>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</si>
  <si>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</si>
  <si>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</si>
  <si>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</si>
  <si>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</si>
  <si>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</si>
  <si>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</si>
  <si>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</si>
  <si>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</si>
  <si>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</si>
  <si>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</si>
  <si>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</si>
  <si>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</si>
  <si>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</si>
  <si>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</si>
  <si>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</si>
  <si>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</si>
  <si>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</si>
  <si>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</si>
  <si>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</si>
  <si>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</si>
  <si>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</si>
  <si>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</si>
  <si>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</si>
  <si>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</si>
  <si>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</si>
  <si>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</si>
  <si>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</si>
  <si>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</si>
  <si>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</si>
  <si>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</si>
  <si>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</si>
  <si>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</si>
  <si>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</si>
  <si>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</si>
  <si>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</si>
  <si>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</si>
  <si>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</si>
  <si>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</si>
  <si>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</si>
  <si>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</si>
  <si>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</si>
  <si>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</si>
  <si>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</si>
  <si>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</si>
  <si>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</si>
  <si>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</si>
  <si>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</si>
  <si>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</si>
  <si>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</si>
  <si>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</si>
  <si>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</si>
  <si>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</si>
  <si>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</si>
  <si>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</si>
  <si>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</si>
  <si>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</si>
  <si>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</si>
  <si>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</si>
  <si>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</si>
  <si>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</si>
  <si>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</si>
  <si>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</si>
  <si>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</si>
  <si>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</si>
  <si>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</si>
  <si>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</si>
  <si>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</si>
  <si>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</si>
  <si>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</si>
  <si>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</si>
  <si>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</si>
  <si>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</si>
  <si>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</si>
  <si>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</si>
  <si>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</si>
  <si>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</si>
  <si>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</si>
  <si>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</si>
  <si>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</si>
  <si>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</si>
  <si>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</si>
  <si>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</si>
  <si>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</si>
  <si>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</si>
  <si>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</si>
  <si>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</si>
  <si>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</si>
  <si>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</si>
  <si>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</si>
  <si>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</si>
  <si>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</si>
  <si>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</si>
  <si>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</si>
  <si>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</si>
  <si>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</si>
  <si>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</si>
  <si>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</si>
  <si>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</si>
  <si>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</si>
  <si>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</si>
  <si>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</si>
  <si>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</si>
  <si>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</si>
  <si>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</si>
  <si>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</si>
  <si>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</si>
  <si>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</si>
  <si>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</si>
  <si>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</si>
  <si>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</si>
  <si>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</si>
  <si>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</si>
  <si>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</si>
  <si>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</si>
  <si>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</si>
  <si>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</si>
  <si>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</si>
  <si>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</si>
  <si>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</si>
  <si>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</si>
  <si>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</si>
  <si>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</si>
  <si>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</si>
  <si>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</si>
  <si>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</si>
  <si>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</si>
  <si>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</si>
  <si>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</si>
  <si>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</si>
  <si>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</si>
  <si>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</si>
  <si>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</si>
  <si>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</si>
  <si>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</si>
  <si>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</si>
  <si>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</si>
  <si>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</si>
  <si>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</si>
  <si>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</si>
  <si>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</si>
  <si>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</si>
  <si>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</si>
  <si>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</si>
  <si>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</si>
  <si>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</si>
  <si>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</si>
  <si>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</si>
  <si>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</si>
  <si>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</si>
  <si>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</si>
  <si>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</si>
  <si>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</si>
  <si>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</si>
  <si>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</si>
  <si>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</si>
  <si>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</si>
  <si>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</si>
  <si>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</si>
  <si>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</si>
  <si>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</si>
  <si>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</si>
  <si>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</si>
  <si>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</si>
  <si>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</si>
  <si>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</si>
  <si>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</si>
  <si>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</si>
  <si>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</si>
  <si>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</si>
  <si>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</si>
  <si>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</si>
  <si>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</si>
  <si>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</si>
  <si>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</si>
  <si>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</si>
  <si>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</si>
  <si>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</si>
  <si>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</si>
  <si>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</si>
  <si>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</si>
  <si>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</si>
  <si>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</si>
  <si>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</si>
  <si>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</si>
  <si>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</si>
  <si>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</si>
  <si>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</si>
  <si>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</si>
  <si>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</si>
  <si>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</si>
  <si>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</si>
  <si>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</si>
  <si>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</si>
  <si>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</si>
  <si>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</si>
  <si>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</si>
  <si>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</si>
  <si>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</si>
  <si>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</si>
  <si>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</si>
  <si>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</si>
  <si>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</si>
  <si>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</si>
  <si>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</si>
  <si>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</si>
  <si>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</si>
  <si>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</si>
  <si>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</si>
  <si>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</si>
  <si>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</si>
  <si>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</si>
  <si>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</si>
  <si>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</si>
  <si>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</si>
  <si>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</si>
  <si>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</si>
  <si>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</si>
  <si>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</si>
  <si>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</si>
  <si>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</si>
  <si>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</si>
  <si>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</si>
  <si>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</si>
  <si>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</si>
  <si>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</si>
  <si>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</si>
  <si>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</si>
  <si>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</si>
  <si>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</si>
  <si>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</si>
  <si>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</si>
  <si>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</si>
  <si>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</si>
  <si>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</si>
  <si>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</si>
  <si>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</si>
  <si>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</si>
  <si>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</si>
  <si>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</si>
  <si>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</si>
  <si>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</si>
  <si>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</si>
  <si>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</si>
  <si>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</si>
  <si>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</si>
  <si>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</si>
  <si>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</si>
  <si>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</si>
  <si>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</si>
  <si>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</si>
  <si>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</si>
  <si>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</si>
  <si>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</si>
  <si>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</si>
  <si>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</si>
  <si>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</si>
  <si>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</si>
  <si>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</si>
  <si>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</si>
  <si>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</si>
  <si>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</si>
  <si>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</si>
  <si>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</si>
  <si>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</si>
  <si>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</si>
  <si>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</si>
  <si>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</si>
  <si>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</si>
  <si>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</si>
  <si>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</si>
  <si>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</si>
  <si>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</si>
  <si>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</si>
  <si>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</si>
  <si>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</si>
  <si>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</si>
  <si>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</si>
  <si>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</si>
  <si>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</si>
  <si>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</si>
  <si>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</si>
  <si>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</si>
  <si>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</si>
  <si>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</si>
  <si>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</si>
  <si>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</si>
  <si>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</si>
  <si>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</si>
  <si>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</si>
  <si>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</si>
  <si>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</si>
  <si>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</si>
  <si>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</si>
  <si>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</si>
  <si>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</si>
  <si>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</si>
  <si>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</si>
  <si>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</si>
  <si>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</si>
  <si>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</si>
  <si>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</si>
  <si>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</si>
  <si>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</si>
  <si>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</si>
  <si>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</si>
  <si>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</si>
  <si>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</si>
  <si>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</si>
  <si>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</si>
  <si>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</si>
  <si>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</si>
  <si>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</si>
  <si>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</si>
  <si>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</si>
  <si>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</si>
  <si>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</si>
  <si>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</si>
  <si>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</si>
  <si>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</si>
  <si>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</si>
  <si>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</si>
  <si>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</si>
  <si>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</si>
  <si>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</si>
  <si>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</si>
  <si>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</si>
  <si>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</si>
  <si>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</si>
  <si>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</si>
  <si>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</si>
  <si>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</si>
  <si>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</si>
  <si>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</si>
  <si>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</si>
  <si>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</si>
  <si>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</si>
  <si>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</si>
  <si>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</si>
  <si>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</si>
  <si>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</si>
  <si>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</si>
  <si>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</si>
  <si>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</si>
  <si>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</si>
  <si>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</si>
  <si>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</si>
  <si>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</si>
  <si>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</si>
  <si>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</si>
  <si>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</si>
  <si>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</si>
  <si>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</si>
  <si>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</si>
  <si>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</si>
  <si>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</si>
  <si>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</si>
  <si>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</si>
  <si>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</si>
  <si>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</si>
  <si>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</si>
  <si>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</si>
  <si>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</si>
  <si>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</si>
  <si>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</si>
  <si>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</si>
  <si>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</si>
  <si>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</si>
  <si>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</si>
  <si>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</si>
  <si>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</si>
  <si>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</si>
  <si>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</si>
  <si>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</si>
  <si>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</si>
  <si>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</si>
  <si>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</si>
  <si>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</si>
  <si>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</si>
  <si>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</si>
  <si>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</si>
  <si>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</si>
  <si>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</si>
  <si>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</si>
  <si>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</si>
  <si>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</si>
  <si>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</si>
  <si>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</si>
  <si>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</si>
  <si>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</si>
  <si>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</si>
  <si>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</si>
  <si>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</si>
  <si>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</si>
  <si>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</si>
  <si>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</si>
  <si>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</si>
  <si>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</si>
  <si>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</si>
  <si>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</si>
  <si>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</si>
  <si>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</si>
  <si>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</si>
  <si>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</si>
  <si>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</si>
  <si>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</si>
  <si>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</si>
  <si>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</si>
  <si>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</si>
  <si>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</si>
  <si>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</si>
  <si>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</si>
  <si>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</si>
  <si>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</si>
  <si>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</si>
  <si>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</si>
  <si>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</si>
  <si>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</si>
  <si>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</si>
  <si>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</si>
  <si>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</si>
  <si>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</si>
  <si>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</si>
  <si>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</si>
  <si>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</si>
  <si>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</si>
  <si>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</si>
  <si>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</si>
  <si>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</si>
  <si>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</si>
  <si>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</si>
  <si>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</si>
  <si>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</si>
  <si>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</si>
  <si>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</si>
  <si>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</si>
  <si>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</si>
  <si>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</si>
  <si>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</si>
  <si>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</si>
  <si>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</si>
  <si>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</si>
  <si>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</si>
  <si>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</si>
  <si>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</si>
  <si>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</si>
  <si>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</si>
  <si>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</si>
  <si>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</si>
  <si>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</si>
  <si>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</si>
  <si>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</si>
  <si>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</si>
  <si>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</si>
  <si>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</si>
  <si>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</si>
  <si>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</si>
  <si>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</si>
  <si>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</si>
  <si>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</si>
  <si>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</si>
  <si>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</si>
  <si>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</si>
  <si>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</si>
  <si>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</si>
  <si>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</si>
  <si>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</si>
  <si>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</si>
  <si>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</si>
  <si>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</si>
  <si>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</si>
  <si>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</si>
  <si>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</si>
  <si>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</si>
  <si>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</si>
  <si>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</si>
  <si>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</si>
  <si>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</si>
  <si>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</si>
  <si>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</si>
  <si>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</si>
  <si>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</si>
  <si>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</si>
  <si>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</si>
  <si>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</si>
  <si>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</si>
  <si>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</si>
  <si>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</si>
  <si>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</si>
  <si>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</si>
  <si>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</si>
  <si>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</si>
  <si>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</si>
  <si>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</si>
  <si>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</si>
  <si>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</si>
  <si>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</si>
  <si>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</si>
  <si>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</si>
  <si>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</si>
  <si>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</si>
  <si>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</si>
  <si>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</si>
  <si>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</si>
  <si>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</si>
  <si>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</si>
  <si>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</si>
  <si>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</si>
  <si>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</si>
  <si>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</si>
  <si>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</si>
  <si>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</si>
  <si>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</si>
  <si>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</si>
  <si>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</si>
  <si>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</si>
  <si>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</si>
  <si>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</si>
  <si>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</si>
  <si>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</si>
  <si>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</si>
  <si>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</si>
  <si>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</si>
  <si>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</si>
  <si>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</si>
  <si>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</si>
  <si>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</si>
  <si>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</si>
  <si>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</si>
  <si>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</si>
  <si>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</si>
  <si>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</si>
  <si>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</si>
  <si>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</si>
  <si>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</si>
  <si>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</si>
  <si>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</si>
  <si>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</si>
  <si>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</si>
  <si>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</si>
  <si>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</si>
  <si>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</si>
  <si>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</si>
  <si>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</si>
  <si>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</si>
  <si>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</si>
  <si>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</si>
  <si>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</si>
  <si>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</si>
  <si>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</si>
  <si>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</si>
  <si>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</si>
  <si>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</si>
  <si>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</si>
  <si>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</si>
  <si>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</si>
  <si>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</si>
  <si>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</si>
  <si>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</si>
  <si>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</si>
  <si>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</si>
  <si>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</si>
  <si>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</si>
  <si>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</si>
  <si>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</si>
  <si>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</si>
  <si>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</si>
  <si>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</si>
  <si>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</si>
  <si>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</si>
  <si>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</si>
  <si>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</si>
  <si>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</si>
  <si>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</si>
  <si>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</si>
  <si>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</si>
  <si>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</si>
  <si>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</si>
  <si>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</si>
  <si>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</si>
  <si>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</si>
  <si>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</si>
  <si>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</si>
  <si>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</si>
  <si>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</si>
  <si>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</si>
  <si>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</si>
  <si>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</si>
  <si>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</si>
  <si>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</si>
  <si>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</si>
  <si>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</si>
  <si>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</si>
  <si>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</si>
  <si>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</si>
  <si>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</si>
  <si>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</si>
  <si>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</si>
  <si>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</si>
  <si>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</si>
  <si>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</si>
  <si>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</si>
  <si>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</si>
  <si>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</si>
  <si>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</si>
  <si>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</si>
  <si>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</si>
  <si>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</si>
  <si>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</si>
  <si>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</si>
  <si>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</si>
  <si>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</si>
  <si>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</si>
  <si>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</si>
  <si>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</si>
  <si>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</si>
  <si>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</si>
  <si>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</si>
  <si>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</si>
  <si>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</si>
  <si>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</si>
  <si>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</si>
  <si>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</si>
  <si>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</si>
  <si>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</si>
  <si>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</si>
  <si>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</si>
  <si>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</si>
  <si>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</si>
  <si>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</si>
  <si>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</si>
  <si>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</si>
  <si>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</si>
  <si>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</si>
  <si>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</si>
  <si>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</si>
  <si>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</si>
  <si>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</si>
  <si>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</si>
  <si>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</si>
  <si>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</si>
  <si>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</si>
  <si>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</si>
  <si>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</si>
  <si>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</si>
  <si>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</si>
  <si>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</si>
  <si>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</si>
  <si>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</si>
  <si>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</si>
  <si>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</si>
  <si>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</si>
  <si>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</si>
  <si>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</si>
  <si>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</si>
  <si>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</si>
  <si>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</si>
  <si>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</si>
  <si>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</si>
  <si>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</si>
  <si>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</si>
  <si>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</si>
  <si>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</si>
  <si>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</si>
  <si>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</si>
  <si>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</si>
  <si>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</si>
  <si>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</si>
  <si>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</si>
  <si>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</si>
  <si>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</si>
  <si>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</si>
  <si>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</si>
  <si>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</si>
  <si>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</si>
  <si>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</si>
  <si>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</si>
  <si>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</si>
  <si>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</si>
  <si>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</si>
  <si>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</si>
  <si>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</si>
  <si>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</si>
  <si>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</si>
  <si>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</si>
  <si>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</si>
  <si>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</si>
  <si>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</si>
  <si>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</si>
  <si>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</si>
  <si>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</si>
  <si>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</si>
  <si>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</si>
  <si>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</si>
  <si>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</si>
  <si>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</si>
  <si>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</si>
  <si>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</si>
  <si>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</si>
  <si>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</si>
  <si>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</si>
  <si>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</si>
  <si>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</si>
  <si>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</si>
  <si>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</si>
  <si>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</si>
  <si>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</si>
  <si>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</si>
  <si>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</si>
  <si>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</si>
  <si>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</si>
  <si>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</si>
  <si>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</si>
  <si>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</si>
  <si>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</si>
  <si>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</si>
  <si>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</si>
  <si>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</si>
  <si>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</si>
  <si>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</si>
  <si>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</si>
  <si>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</si>
  <si>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</si>
  <si>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</si>
  <si>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</si>
  <si>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</si>
  <si>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</si>
  <si>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</si>
  <si>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</si>
  <si>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</si>
  <si>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</si>
  <si>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</si>
  <si>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</si>
  <si>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</si>
  <si>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</si>
  <si>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</si>
  <si>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</si>
  <si>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</si>
  <si>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</si>
  <si>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</si>
  <si>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</si>
  <si>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</si>
  <si>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</si>
  <si>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</si>
  <si>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</si>
  <si>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</si>
  <si>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</si>
  <si>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</si>
  <si>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</si>
  <si>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</si>
  <si>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</si>
  <si>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</si>
  <si>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</si>
  <si>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</si>
  <si>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</si>
  <si>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</si>
  <si>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</si>
  <si>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</si>
  <si>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</si>
  <si>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</si>
  <si>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</si>
  <si>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</si>
  <si>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</si>
  <si>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</si>
  <si>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</si>
  <si>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</si>
  <si>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</si>
  <si>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</si>
  <si>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</si>
  <si>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</si>
  <si>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</si>
  <si>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</si>
  <si>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</si>
  <si>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</si>
  <si>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</si>
  <si>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</si>
  <si>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</si>
  <si>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</si>
  <si>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</si>
  <si>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</si>
  <si>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</si>
  <si>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</si>
  <si>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</si>
  <si>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</si>
  <si>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</si>
  <si>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</si>
  <si>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</si>
  <si>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</si>
  <si>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</si>
  <si>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</si>
  <si>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</si>
  <si>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</si>
  <si>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</si>
  <si>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</si>
  <si>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</si>
  <si>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</si>
  <si>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</si>
  <si>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</si>
  <si>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</si>
  <si>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</si>
  <si>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</si>
  <si>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</si>
  <si>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</si>
  <si>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</si>
  <si>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</si>
  <si>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</si>
  <si>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</si>
  <si>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</si>
  <si>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</si>
  <si>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</si>
  <si>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</si>
  <si>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</si>
  <si>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</si>
  <si>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</si>
  <si>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</si>
  <si>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</si>
  <si>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</si>
  <si>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</si>
  <si>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</si>
  <si>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</si>
  <si>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</si>
  <si>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</si>
  <si>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</si>
  <si>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</si>
  <si>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</si>
  <si>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</si>
  <si>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</si>
  <si>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</si>
  <si>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</si>
  <si>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</si>
  <si>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</si>
  <si>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</si>
  <si>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</si>
  <si>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</si>
  <si>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</si>
  <si>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</si>
  <si>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</si>
  <si>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</si>
  <si>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</si>
  <si>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</si>
  <si>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</si>
  <si>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</si>
  <si>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</si>
  <si>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</si>
  <si>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</si>
  <si>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</si>
  <si>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</si>
  <si>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</si>
  <si>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</si>
  <si>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</si>
  <si>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</si>
  <si>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</si>
  <si>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</si>
  <si>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</si>
  <si>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</si>
  <si>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</si>
  <si>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</si>
  <si>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</si>
  <si>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</si>
  <si>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</si>
  <si>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</si>
  <si>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</si>
  <si>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</si>
  <si>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</si>
  <si>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</si>
  <si>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</si>
  <si>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</si>
  <si>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</si>
  <si>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</si>
  <si>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</si>
  <si>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</si>
  <si>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</si>
  <si>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</si>
  <si>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</si>
  <si>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</si>
  <si>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</si>
  <si>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</si>
  <si>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</si>
  <si>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</si>
  <si>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</si>
  <si>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</si>
  <si>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</si>
  <si>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</si>
  <si>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</si>
  <si>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</si>
  <si>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</si>
  <si>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</si>
  <si>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</si>
  <si>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</si>
  <si>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</si>
  <si>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</si>
  <si>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</si>
  <si>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</si>
  <si>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</si>
  <si>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</si>
  <si>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</si>
  <si>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</si>
  <si>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</si>
  <si>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</si>
  <si>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</si>
  <si>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</si>
  <si>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</si>
  <si>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</si>
  <si>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</si>
  <si>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</si>
  <si>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</si>
  <si>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</si>
  <si>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</si>
  <si>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</si>
  <si>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</si>
  <si>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</si>
  <si>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</si>
  <si>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</si>
  <si>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</si>
  <si>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</si>
  <si>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</si>
  <si>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</si>
  <si>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</si>
  <si>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</si>
  <si>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</si>
  <si>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</si>
  <si>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</si>
  <si>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</si>
  <si>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</si>
  <si>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</si>
  <si>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</si>
  <si>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</si>
  <si>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</si>
  <si>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</si>
  <si>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</si>
  <si>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</si>
  <si>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</si>
  <si>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</si>
  <si>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</si>
  <si>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</si>
  <si>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</si>
  <si>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</si>
  <si>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</si>
  <si>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</si>
  <si>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</si>
  <si>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</si>
  <si>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</si>
  <si>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</si>
  <si>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</si>
  <si>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</si>
  <si>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</si>
  <si>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</si>
  <si>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</si>
  <si>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</si>
  <si>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</si>
  <si>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</si>
  <si>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</si>
  <si>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</si>
  <si>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</si>
  <si>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</si>
  <si>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</si>
  <si>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</si>
  <si>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</si>
  <si>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</si>
  <si>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</si>
  <si>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</si>
  <si>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</si>
  <si>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</si>
  <si>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</si>
  <si>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</si>
  <si>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</si>
  <si>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</si>
  <si>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</si>
  <si>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</si>
  <si>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</si>
  <si>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</si>
  <si>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</si>
  <si>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</si>
  <si>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</si>
  <si>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</si>
  <si>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</si>
  <si>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</si>
  <si>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</si>
  <si>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</si>
  <si>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</si>
  <si>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</si>
  <si>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</si>
  <si>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</si>
  <si>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</si>
  <si>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</si>
  <si>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</si>
  <si>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</si>
  <si>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</si>
  <si>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</si>
  <si>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</si>
  <si>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</si>
  <si>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</si>
  <si>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</si>
  <si>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</si>
  <si>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</si>
  <si>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</si>
  <si>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</si>
  <si>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</si>
  <si>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</si>
  <si>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</si>
  <si>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</si>
  <si>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</si>
  <si>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</si>
  <si>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</si>
  <si>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</si>
  <si>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</si>
  <si>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</si>
  <si>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</si>
  <si>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</si>
  <si>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</si>
  <si>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</si>
  <si>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</si>
  <si>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</si>
  <si>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</si>
  <si>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</si>
  <si>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</si>
  <si>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</si>
  <si>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</si>
  <si>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</si>
  <si>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</si>
  <si>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</si>
  <si>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</si>
  <si>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</si>
  <si>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</si>
  <si>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</si>
  <si>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</si>
  <si>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</si>
  <si>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</si>
  <si>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</si>
  <si>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</si>
  <si>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</si>
  <si>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</si>
  <si>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</si>
  <si>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</si>
  <si>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</si>
  <si>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</si>
  <si>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</si>
  <si>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</si>
  <si>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</si>
  <si>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</si>
  <si>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</si>
  <si>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</si>
  <si>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</si>
  <si>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</si>
  <si>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</si>
  <si>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</si>
  <si>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</si>
  <si>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</si>
  <si>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</si>
  <si>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</si>
  <si>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</si>
  <si>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</si>
  <si>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</si>
  <si>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</si>
  <si>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</si>
  <si>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</si>
  <si>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</si>
  <si>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</si>
  <si>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</si>
  <si>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</si>
  <si>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</si>
  <si>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</si>
  <si>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</si>
  <si>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</si>
  <si>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</si>
  <si>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</si>
  <si>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</si>
  <si>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</si>
  <si>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</si>
  <si>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</si>
  <si>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</si>
  <si>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</si>
  <si>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</si>
  <si>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</si>
  <si>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</si>
  <si>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</si>
  <si>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</si>
  <si>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</si>
  <si>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</si>
  <si>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</si>
  <si>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</si>
  <si>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</si>
  <si>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</si>
  <si>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</si>
  <si>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</si>
  <si>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</si>
  <si>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</si>
  <si>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</si>
  <si>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</si>
  <si>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</si>
  <si>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</si>
  <si>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</si>
  <si>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</si>
  <si>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</si>
  <si>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</si>
  <si>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</si>
  <si>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</si>
  <si>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</si>
  <si>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</si>
  <si>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</si>
  <si>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</si>
  <si>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</si>
  <si>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</si>
  <si>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</si>
  <si>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</si>
  <si>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</si>
  <si>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</si>
  <si>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</si>
  <si>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</si>
  <si>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</si>
  <si>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</si>
  <si>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</si>
  <si>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</si>
  <si>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</si>
  <si>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</si>
  <si>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</si>
  <si>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</si>
  <si>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</si>
  <si>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</si>
  <si>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</si>
  <si>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</si>
  <si>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</si>
  <si>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</si>
  <si>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</si>
  <si>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</si>
  <si>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</si>
  <si>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</si>
  <si>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</si>
  <si>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</si>
  <si>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</si>
  <si>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</si>
  <si>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</si>
  <si>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</si>
  <si>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</si>
  <si>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</si>
  <si>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</si>
  <si>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</si>
  <si>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</si>
  <si>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</si>
  <si>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</si>
  <si>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</si>
  <si>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</si>
  <si>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</si>
  <si>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</si>
  <si>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</si>
  <si>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</si>
  <si>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</si>
  <si>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</si>
  <si>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</si>
  <si>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</si>
  <si>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</si>
  <si>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</si>
  <si>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</si>
  <si>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</si>
  <si>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</si>
  <si>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</si>
  <si>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</si>
  <si>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</si>
  <si>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</si>
  <si>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</si>
  <si>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</si>
  <si>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</si>
  <si>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</si>
  <si>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</si>
  <si>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</si>
  <si>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</si>
  <si>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</si>
  <si>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</si>
  <si>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</si>
  <si>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</si>
  <si>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</si>
  <si>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</si>
  <si>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</si>
  <si>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</si>
  <si>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</si>
  <si>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</si>
  <si>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</si>
  <si>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</si>
  <si>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</si>
  <si>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</si>
  <si>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</si>
  <si>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</si>
  <si>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</si>
  <si>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</si>
  <si>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</si>
  <si>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</si>
  <si>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</si>
  <si>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</si>
  <si>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</si>
  <si>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</si>
  <si>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</si>
  <si>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</si>
  <si>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</si>
  <si>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</si>
  <si>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</si>
  <si>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</si>
  <si>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</si>
  <si>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</si>
  <si>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</si>
  <si>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</si>
  <si>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</si>
  <si>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</si>
  <si>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</si>
  <si>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</si>
  <si>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</si>
  <si>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</si>
  <si>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</si>
  <si>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</si>
  <si>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</si>
  <si>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</si>
  <si>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</si>
  <si>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</si>
  <si>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</si>
  <si>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</si>
  <si>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</si>
  <si>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</si>
  <si>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</si>
  <si>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</si>
  <si>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</si>
  <si>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</si>
  <si>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</si>
  <si>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</si>
  <si>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</si>
  <si>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</si>
  <si>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</si>
  <si>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</si>
  <si>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</si>
  <si>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</si>
  <si>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</si>
  <si>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</si>
  <si>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</si>
  <si>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</si>
  <si>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</si>
  <si>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</si>
  <si>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</si>
  <si>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</si>
  <si>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</si>
  <si>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</si>
  <si>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</si>
  <si>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</si>
  <si>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</si>
  <si>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</si>
  <si>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</si>
  <si>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</si>
  <si>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</si>
  <si>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</si>
  <si>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</si>
  <si>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</si>
  <si>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</si>
  <si>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</si>
  <si>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</si>
  <si>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</si>
  <si>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</si>
  <si>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</si>
  <si>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</si>
  <si>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</si>
  <si>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</si>
  <si>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</si>
  <si>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</si>
  <si>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</si>
  <si>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</si>
  <si>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</si>
  <si>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</si>
  <si>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</si>
  <si>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</si>
  <si>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</si>
  <si>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</si>
  <si>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</si>
  <si>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</si>
  <si>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</si>
  <si>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</si>
  <si>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</si>
  <si>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</si>
  <si>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</si>
  <si>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</si>
  <si>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</si>
  <si>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</si>
  <si>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</si>
  <si>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</si>
  <si>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</si>
  <si>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</si>
  <si>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</si>
  <si>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</si>
  <si>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</si>
  <si>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</si>
  <si>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</si>
  <si>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</si>
  <si>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</si>
  <si>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</si>
  <si>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</si>
  <si>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</si>
  <si>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</si>
  <si>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</si>
  <si>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</si>
  <si>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</si>
  <si>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</si>
  <si>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</si>
  <si>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</si>
  <si>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</si>
  <si>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</si>
  <si>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</si>
  <si>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</si>
  <si>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</si>
  <si>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</si>
  <si>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</si>
  <si>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</si>
  <si>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</si>
  <si>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</si>
  <si>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</si>
  <si>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</si>
  <si>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</si>
  <si>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</si>
  <si>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</si>
  <si>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</si>
  <si>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</si>
  <si>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</si>
  <si>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</si>
  <si>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</si>
  <si>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</si>
  <si>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</si>
  <si>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</si>
  <si>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</si>
  <si>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</si>
  <si>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</si>
  <si>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</si>
  <si>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</si>
  <si>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</si>
  <si>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</si>
  <si>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</si>
  <si>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</si>
  <si>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</si>
  <si>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</si>
  <si>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</si>
  <si>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</si>
  <si>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</si>
  <si>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</si>
  <si>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</si>
  <si>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</si>
  <si>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</si>
  <si>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</si>
  <si>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</si>
  <si>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</si>
  <si>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</si>
  <si>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</si>
  <si>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</si>
  <si>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</si>
  <si>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</si>
  <si>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</si>
  <si>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</si>
  <si>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</si>
  <si>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</si>
  <si>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</si>
  <si>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</si>
  <si>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</si>
  <si>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</si>
  <si>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</si>
  <si>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</si>
  <si>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</si>
  <si>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</si>
  <si>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</si>
  <si>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</si>
  <si>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</si>
  <si>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</si>
  <si>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</si>
  <si>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</si>
  <si>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</si>
  <si>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</si>
  <si>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</si>
  <si>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</si>
  <si>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</si>
  <si>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</si>
  <si>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</si>
  <si>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</si>
  <si>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</si>
  <si>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</si>
  <si>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</si>
  <si>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</si>
  <si>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</si>
  <si>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</si>
  <si>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</si>
  <si>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</si>
  <si>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</si>
  <si>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</si>
  <si>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</si>
  <si>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</si>
  <si>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</si>
  <si>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</si>
  <si>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</si>
  <si>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</si>
  <si>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</si>
  <si>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</si>
  <si>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</si>
  <si>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</si>
  <si>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</si>
  <si>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</si>
  <si>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</si>
  <si>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</si>
  <si>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</si>
  <si>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</si>
  <si>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</si>
  <si>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</si>
  <si>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</si>
  <si>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</si>
  <si>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</si>
  <si>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</si>
  <si>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</si>
  <si>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</si>
  <si>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</si>
  <si>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</si>
  <si>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</si>
  <si>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</si>
  <si>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</si>
  <si>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</si>
  <si>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</si>
  <si>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</si>
  <si>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</si>
  <si>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</si>
  <si>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</si>
  <si>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</si>
  <si>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</si>
  <si>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</si>
  <si>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</si>
  <si>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</si>
  <si>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</si>
  <si>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</si>
  <si>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</si>
  <si>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</si>
  <si>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</si>
  <si>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</si>
  <si>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</si>
  <si>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</si>
  <si>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</si>
  <si>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</si>
  <si>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</si>
  <si>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</si>
  <si>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</si>
  <si>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</si>
  <si>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</si>
  <si>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</si>
  <si>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</si>
  <si>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</si>
  <si>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</si>
  <si>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</si>
  <si>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</si>
  <si>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</si>
  <si>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</si>
  <si>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</si>
  <si>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</si>
  <si>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</si>
  <si>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</si>
  <si>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</si>
  <si>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</si>
  <si>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</si>
  <si>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</si>
  <si>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</si>
  <si>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</si>
  <si>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</si>
  <si>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</si>
  <si>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</si>
  <si>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</si>
  <si>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</si>
  <si>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</si>
  <si>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</si>
  <si>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</si>
  <si>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</si>
  <si>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</si>
  <si>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</si>
  <si>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</si>
  <si>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</si>
  <si>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</si>
  <si>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</si>
  <si>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</si>
  <si>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</si>
  <si>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</si>
  <si>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</si>
  <si>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</si>
  <si>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</si>
  <si>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</si>
  <si>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</si>
  <si>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</si>
  <si>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</si>
  <si>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</si>
  <si>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</si>
  <si>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</si>
  <si>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</si>
  <si>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</si>
  <si>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</si>
  <si>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</si>
  <si>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</si>
  <si>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</si>
  <si>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</si>
  <si>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</si>
  <si>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</si>
  <si>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</si>
  <si>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</si>
  <si>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</si>
  <si>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</si>
  <si>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</si>
  <si>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</si>
  <si>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</si>
  <si>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</si>
  <si>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</si>
  <si>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</si>
  <si>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</si>
  <si>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</si>
  <si>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</si>
  <si>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</si>
  <si>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</si>
  <si>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</si>
  <si>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</si>
  <si>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</si>
  <si>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</si>
  <si>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</si>
  <si>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</si>
  <si>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</si>
  <si>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</si>
  <si>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</si>
  <si>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</si>
  <si>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</si>
  <si>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</si>
  <si>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</si>
  <si>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</si>
  <si>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</si>
  <si>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</si>
  <si>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</si>
  <si>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</si>
  <si>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</si>
  <si>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</si>
  <si>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</si>
  <si>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</si>
  <si>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</si>
  <si>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</si>
  <si>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</si>
  <si>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</si>
  <si>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</si>
  <si>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</si>
  <si>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</si>
  <si>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</si>
  <si>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</si>
  <si>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</si>
  <si>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</si>
  <si>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</si>
  <si>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</si>
  <si>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</si>
  <si>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</si>
  <si>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</si>
  <si>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</si>
  <si>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</si>
  <si>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</si>
  <si>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</si>
  <si>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</si>
  <si>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</si>
  <si>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</si>
  <si>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</si>
  <si>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</si>
  <si>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</si>
  <si>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</si>
  <si>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</si>
  <si>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</si>
  <si>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</si>
  <si>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</si>
  <si>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</si>
  <si>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</si>
  <si>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</si>
  <si>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</si>
  <si>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</si>
  <si>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</si>
  <si>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</si>
  <si>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</si>
  <si>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</si>
  <si>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</si>
  <si>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</si>
  <si>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</si>
  <si>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</si>
  <si>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</si>
  <si>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</si>
  <si>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</si>
  <si>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</si>
  <si>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</si>
  <si>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</si>
  <si>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</si>
  <si>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</si>
  <si>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</si>
  <si>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</si>
  <si>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</si>
  <si>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</si>
  <si>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</si>
  <si>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</si>
  <si>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</si>
  <si>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</si>
  <si>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</si>
  <si>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</si>
  <si>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</si>
  <si>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</si>
  <si>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</si>
  <si>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</si>
  <si>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</si>
  <si>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</si>
  <si>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</si>
  <si>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</si>
  <si>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</si>
  <si>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</si>
  <si>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</si>
  <si>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</si>
  <si>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</si>
  <si>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</si>
  <si>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</si>
  <si>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</si>
  <si>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</si>
  <si>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</si>
  <si>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</si>
  <si>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</si>
  <si>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</si>
  <si>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</si>
  <si>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</si>
  <si>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</si>
  <si>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</si>
  <si>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</si>
  <si>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</si>
  <si>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</si>
  <si>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</si>
  <si>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</si>
  <si>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</si>
  <si>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</si>
  <si>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</si>
  <si>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</si>
  <si>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</si>
  <si>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</si>
  <si>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</si>
  <si>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</si>
  <si>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</si>
  <si>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</si>
  <si>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</si>
  <si>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</si>
  <si>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</si>
  <si>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</si>
  <si>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</si>
  <si>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</si>
  <si>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</si>
  <si>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</si>
  <si>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</si>
  <si>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</si>
  <si>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</si>
  <si>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</si>
  <si>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</si>
  <si>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</si>
  <si>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</si>
  <si>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</si>
  <si>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</si>
  <si>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</si>
  <si>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</si>
  <si>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</si>
  <si>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</si>
  <si>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</si>
  <si>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</si>
  <si>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</si>
  <si>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</si>
  <si>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</si>
  <si>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</si>
  <si>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</si>
  <si>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</si>
  <si>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</si>
  <si>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</si>
  <si>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</si>
  <si>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</si>
  <si>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</si>
  <si>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</si>
  <si>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</si>
  <si>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</si>
  <si>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</si>
  <si>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</si>
  <si>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</si>
  <si>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</si>
  <si>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</si>
  <si>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</si>
  <si>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</si>
  <si>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</si>
  <si>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</si>
  <si>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</si>
  <si>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</si>
  <si>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</si>
  <si>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</si>
  <si>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</si>
  <si>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</si>
  <si>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</si>
  <si>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</si>
  <si>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</si>
  <si>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</si>
  <si>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</si>
  <si>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</si>
  <si>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</si>
  <si>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</si>
  <si>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</si>
  <si>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</si>
  <si>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</si>
  <si>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</si>
  <si>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</si>
  <si>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</si>
  <si>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</si>
  <si>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</si>
  <si>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</si>
  <si>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</si>
  <si>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</si>
  <si>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</si>
  <si>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</si>
  <si>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</si>
  <si>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</si>
  <si>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</si>
  <si>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</si>
  <si>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</si>
  <si>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</si>
  <si>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</si>
  <si>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</si>
  <si>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</si>
  <si>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</si>
  <si>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</si>
  <si>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</si>
  <si>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</si>
  <si>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</si>
  <si>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</si>
  <si>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</si>
  <si>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</si>
  <si>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</si>
  <si>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</si>
  <si>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</si>
  <si>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</si>
  <si>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</si>
  <si>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</si>
  <si>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</si>
  <si>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</si>
  <si>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</si>
  <si>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</si>
  <si>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</si>
  <si>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</si>
  <si>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</si>
  <si>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</si>
  <si>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</si>
  <si>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</si>
  <si>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</si>
  <si>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</si>
  <si>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</si>
  <si>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</si>
  <si>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</si>
  <si>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</si>
  <si>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</si>
  <si>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</si>
  <si>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</si>
  <si>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</si>
  <si>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</si>
  <si>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</si>
  <si>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</si>
  <si>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</si>
  <si>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</si>
  <si>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</si>
  <si>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</si>
  <si>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</si>
  <si>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</si>
  <si>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</si>
  <si>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</si>
  <si>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</si>
  <si>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</si>
  <si>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</si>
  <si>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</si>
  <si>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</si>
  <si>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</si>
  <si>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</si>
  <si>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</si>
  <si>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</si>
  <si>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</si>
  <si>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</si>
  <si>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</si>
  <si>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</si>
  <si>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</si>
  <si>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</si>
  <si>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</si>
  <si>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</si>
  <si>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</si>
  <si>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</si>
  <si>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</si>
  <si>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</si>
  <si>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</si>
  <si>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</si>
  <si>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</si>
  <si>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</si>
  <si>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</si>
  <si>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</si>
  <si>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</si>
  <si>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</si>
  <si>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</si>
  <si>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</si>
  <si>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</si>
  <si>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</si>
  <si>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</si>
  <si>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</si>
  <si>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</si>
  <si>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</si>
  <si>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</si>
  <si>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</si>
  <si>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</si>
  <si>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</si>
  <si>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</si>
  <si>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</si>
  <si>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</si>
  <si>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</si>
  <si>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</si>
  <si>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</si>
  <si>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</si>
  <si>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</si>
  <si>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</si>
  <si>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</si>
  <si>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</si>
  <si>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</si>
  <si>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</si>
  <si>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</si>
  <si>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</si>
  <si>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</si>
  <si>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</si>
  <si>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</si>
  <si>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</si>
  <si>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</si>
  <si>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</si>
  <si>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</si>
  <si>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</si>
  <si>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</si>
  <si>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</si>
  <si>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</si>
  <si>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</si>
  <si>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</si>
  <si>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</si>
  <si>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</si>
  <si>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</si>
  <si>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</si>
  <si>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</si>
  <si>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</si>
  <si>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</si>
  <si>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</si>
  <si>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</si>
  <si>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</si>
  <si>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</si>
  <si>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</si>
  <si>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</si>
  <si>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</si>
  <si>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</si>
  <si>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</si>
  <si>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</si>
  <si>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</si>
  <si>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</si>
  <si>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</si>
  <si>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</si>
  <si>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</si>
  <si>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</si>
  <si>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</si>
  <si>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</si>
  <si>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</si>
  <si>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</si>
  <si>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</si>
  <si>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</si>
  <si>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</si>
  <si>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</si>
  <si>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</si>
  <si>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</si>
  <si>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</si>
  <si>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</si>
  <si>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</si>
  <si>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</si>
  <si>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</si>
  <si>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</si>
  <si>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</si>
  <si>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</si>
  <si>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</si>
  <si>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</si>
  <si>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</si>
  <si>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</si>
  <si>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</si>
  <si>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</si>
  <si>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</si>
  <si>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</si>
  <si>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</si>
  <si>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</si>
  <si>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</si>
  <si>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</si>
  <si>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</si>
  <si>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</si>
  <si>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</si>
  <si>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</si>
  <si>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</si>
  <si>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</si>
  <si>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</si>
  <si>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</si>
  <si>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</si>
  <si>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</si>
  <si>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</si>
  <si>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</si>
  <si>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</si>
  <si>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</si>
  <si>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</si>
  <si>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</si>
  <si>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</si>
  <si>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</si>
  <si>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</si>
  <si>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</si>
  <si>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</si>
  <si>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</si>
  <si>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</si>
  <si>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</si>
  <si>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</si>
  <si>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</si>
  <si>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</si>
  <si>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</si>
  <si>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</si>
  <si>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</si>
  <si>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</si>
  <si>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</si>
  <si>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</si>
  <si>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</si>
  <si>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</si>
  <si>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</si>
  <si>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</si>
  <si>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</si>
  <si>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</si>
  <si>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</si>
  <si>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</si>
  <si>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</si>
  <si>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</si>
  <si>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</si>
  <si>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</si>
  <si>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</si>
  <si>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</si>
  <si>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</si>
  <si>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</si>
  <si>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</si>
  <si>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</si>
  <si>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</si>
  <si>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</si>
  <si>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</si>
  <si>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</si>
  <si>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</si>
  <si>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</si>
  <si>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</si>
  <si>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</si>
  <si>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</si>
  <si>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</si>
  <si>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</si>
  <si>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</si>
  <si>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</si>
  <si>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</si>
  <si>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</si>
  <si>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</si>
  <si>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</si>
  <si>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</si>
  <si>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</si>
  <si>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</si>
  <si>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</si>
  <si>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</si>
  <si>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</si>
  <si>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</si>
  <si>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</si>
  <si>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</si>
  <si>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</si>
  <si>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</si>
  <si>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</si>
  <si>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</si>
  <si>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</si>
  <si>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</si>
  <si>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</si>
  <si>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</si>
  <si>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</si>
  <si>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</si>
  <si>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</si>
  <si>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</si>
  <si>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</si>
  <si>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</si>
  <si>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</si>
  <si>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</si>
  <si>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</si>
  <si>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</si>
  <si>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</si>
  <si>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</si>
  <si>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</si>
  <si>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</si>
  <si>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</si>
  <si>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</si>
  <si>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</si>
  <si>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</si>
  <si>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</si>
  <si>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</si>
  <si>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</si>
  <si>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</si>
  <si>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</si>
  <si>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</si>
  <si>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</si>
  <si>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</si>
  <si>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</si>
  <si>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</si>
  <si>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</si>
  <si>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</si>
  <si>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</si>
  <si>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</si>
  <si>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</si>
  <si>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</si>
  <si>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</si>
  <si>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</si>
  <si>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</si>
  <si>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</si>
  <si>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</si>
  <si>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</si>
  <si>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</si>
  <si>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</si>
  <si>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</si>
  <si>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</si>
  <si>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</si>
  <si>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</si>
  <si>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</si>
  <si>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</si>
  <si>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</si>
  <si>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</si>
  <si>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</si>
  <si>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</si>
  <si>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</si>
  <si>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</si>
  <si>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</si>
  <si>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</si>
  <si>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</si>
  <si>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</si>
  <si>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</si>
  <si>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</si>
  <si>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</si>
  <si>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</si>
  <si>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</si>
  <si>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</si>
  <si>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</si>
  <si>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</si>
  <si>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</si>
  <si>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</si>
  <si>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</si>
  <si>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</si>
  <si>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</si>
  <si>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</si>
  <si>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</si>
  <si>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</si>
  <si>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</si>
  <si>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</si>
  <si>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</si>
  <si>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</si>
  <si>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</si>
  <si>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</si>
  <si>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</si>
  <si>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</si>
  <si>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</si>
  <si>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</si>
  <si>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</si>
  <si>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</si>
  <si>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</si>
  <si>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</si>
  <si>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</si>
  <si>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</si>
  <si>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</si>
  <si>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</si>
  <si>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</si>
  <si>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</si>
  <si>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</si>
  <si>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</si>
  <si>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</si>
  <si>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</si>
  <si>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</si>
  <si>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</si>
  <si>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</si>
  <si>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</si>
  <si>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</si>
  <si>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</si>
  <si>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</si>
  <si>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</si>
  <si>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</si>
  <si>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</si>
  <si>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</si>
  <si>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</si>
  <si>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</si>
  <si>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</si>
  <si>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</si>
  <si>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</si>
  <si>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</si>
  <si>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</si>
  <si>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</si>
  <si>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</si>
  <si>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</si>
  <si>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</si>
  <si>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</si>
  <si>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</si>
  <si>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</si>
  <si>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</si>
  <si>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</si>
  <si>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</si>
  <si>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</si>
  <si>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</si>
  <si>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</si>
  <si>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</si>
  <si>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</si>
  <si>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</si>
  <si>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</si>
  <si>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</si>
  <si>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</si>
  <si>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</si>
  <si>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</si>
  <si>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</si>
  <si>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</si>
  <si>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</si>
  <si>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</si>
  <si>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</si>
  <si>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</si>
  <si>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</si>
  <si>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</si>
  <si>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</si>
  <si>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</si>
  <si>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</si>
  <si>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</si>
  <si>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</si>
  <si>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</si>
  <si>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</si>
  <si>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</si>
  <si>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</si>
  <si>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</si>
  <si>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</si>
  <si>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</si>
  <si>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</si>
  <si>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</si>
  <si>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</si>
  <si>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</si>
  <si>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</si>
  <si>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</si>
  <si>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</si>
  <si>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</si>
  <si>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</si>
  <si>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</si>
  <si>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</si>
  <si>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</si>
  <si>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</si>
  <si>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</si>
  <si>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</si>
  <si>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</si>
  <si>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</si>
  <si>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</si>
  <si>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</si>
  <si>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</si>
  <si>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</si>
  <si>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</si>
  <si>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</si>
  <si>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</si>
  <si>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</si>
  <si>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</si>
  <si>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</si>
  <si>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</si>
  <si>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</si>
  <si>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</si>
  <si>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</si>
  <si>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</si>
  <si>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</si>
  <si>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</si>
  <si>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</si>
  <si>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</si>
  <si>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</si>
  <si>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</si>
  <si>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</si>
  <si>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</si>
  <si>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</si>
  <si>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</si>
  <si>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</si>
  <si>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</si>
  <si>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</si>
  <si>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</si>
  <si>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</si>
  <si>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</si>
  <si>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</si>
  <si>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</si>
  <si>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</si>
  <si>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</si>
  <si>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</si>
  <si>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</si>
  <si>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</si>
  <si>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</si>
  <si>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</si>
  <si>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</si>
  <si>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</si>
  <si>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</si>
  <si>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</si>
  <si>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</si>
  <si>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</si>
  <si>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</si>
  <si>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</si>
  <si>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</si>
  <si>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</si>
  <si>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</si>
  <si>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</si>
  <si>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</si>
  <si>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</si>
  <si>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</si>
  <si>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</si>
  <si>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</si>
  <si>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</si>
  <si>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</si>
  <si>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</si>
  <si>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</si>
  <si>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</si>
  <si>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</si>
  <si>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</si>
  <si>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</si>
  <si>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</si>
  <si>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</si>
  <si>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</si>
  <si>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</si>
  <si>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</si>
  <si>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</si>
  <si>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</si>
  <si>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</si>
  <si>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</si>
  <si>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</si>
  <si>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</si>
  <si>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</si>
  <si>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</si>
  <si>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</si>
  <si>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</si>
  <si>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</si>
  <si>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</si>
  <si>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</si>
  <si>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</si>
  <si>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</si>
  <si>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</si>
  <si>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</si>
  <si>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</si>
  <si>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</si>
  <si>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</si>
  <si>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</si>
  <si>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</si>
  <si>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</si>
  <si>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</si>
  <si>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</si>
  <si>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</si>
  <si>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</si>
  <si>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</si>
  <si>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</si>
  <si>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</si>
  <si>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</si>
  <si>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</si>
  <si>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</si>
  <si>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</si>
  <si>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</si>
  <si>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</si>
  <si>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</si>
  <si>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</si>
  <si>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</si>
  <si>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</si>
  <si>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</si>
  <si>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</si>
  <si>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</si>
  <si>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</si>
  <si>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</si>
  <si>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</si>
  <si>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</si>
  <si>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</si>
  <si>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</si>
  <si>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</si>
  <si>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</si>
  <si>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</si>
  <si>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</si>
  <si>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</si>
  <si>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</si>
  <si>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</si>
  <si>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</si>
  <si>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</si>
  <si>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</si>
  <si>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</si>
  <si>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</si>
  <si>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</si>
  <si>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</si>
  <si>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</si>
  <si>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</si>
  <si>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</si>
  <si>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</si>
  <si>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</si>
  <si>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</si>
  <si>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</si>
  <si>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</si>
  <si>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</si>
  <si>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</si>
  <si>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</si>
  <si>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</si>
  <si>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</si>
  <si>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</si>
  <si>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</si>
  <si>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</si>
  <si>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</si>
  <si>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</si>
  <si>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</si>
  <si>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</si>
  <si>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</si>
  <si>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</si>
  <si>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</si>
  <si>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</si>
  <si>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</si>
  <si>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</si>
  <si>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</si>
  <si>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</si>
  <si>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</si>
  <si>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</si>
  <si>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</si>
  <si>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</si>
  <si>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</si>
  <si>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</si>
  <si>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</si>
  <si>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</si>
  <si>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</si>
  <si>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</si>
  <si>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</si>
  <si>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</si>
  <si>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</si>
  <si>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</si>
  <si>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</si>
  <si>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</si>
  <si>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</si>
  <si>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</si>
  <si>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</si>
  <si>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</si>
  <si>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</si>
  <si>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</si>
  <si>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</si>
  <si>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</si>
  <si>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</si>
  <si>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</si>
  <si>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</si>
  <si>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</si>
  <si>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</si>
  <si>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</si>
  <si>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</si>
  <si>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</si>
  <si>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</si>
  <si>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</si>
  <si>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</si>
  <si>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</si>
  <si>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</si>
  <si>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</si>
  <si>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</si>
  <si>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</si>
  <si>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</si>
  <si>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</si>
  <si>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</si>
  <si>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</si>
  <si>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</si>
  <si>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</si>
  <si>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</si>
  <si>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</si>
  <si>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</si>
  <si>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</si>
  <si>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</si>
  <si>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</si>
  <si>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</si>
  <si>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</si>
  <si>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</si>
  <si>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</si>
  <si>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</si>
  <si>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</si>
  <si>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</si>
  <si>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</si>
  <si>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</si>
  <si>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</si>
  <si>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</si>
  <si>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</si>
  <si>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</si>
  <si>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</si>
  <si>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</si>
  <si>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</si>
  <si>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</si>
  <si>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</si>
  <si>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</si>
  <si>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</si>
  <si>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</si>
  <si>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</si>
  <si>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</si>
  <si>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</si>
  <si>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</si>
  <si>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</si>
  <si>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</si>
  <si>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</si>
  <si>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</si>
  <si>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</si>
  <si>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</si>
  <si>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</si>
  <si>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</si>
  <si>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</si>
  <si>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</si>
  <si>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</si>
  <si>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</si>
  <si>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</si>
  <si>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</si>
  <si>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</si>
  <si>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</si>
  <si>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</si>
  <si>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</si>
  <si>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</si>
  <si>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</si>
  <si>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</si>
  <si>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</si>
  <si>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</si>
  <si>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</si>
  <si>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</si>
  <si>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</si>
  <si>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</si>
  <si>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</si>
  <si>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</si>
  <si>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</si>
  <si>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</si>
  <si>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</si>
  <si>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</si>
  <si>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</si>
  <si>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</si>
  <si>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</si>
  <si>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</si>
  <si>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</si>
  <si>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</si>
  <si>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</si>
  <si>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</si>
  <si>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</si>
  <si>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</si>
  <si>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</si>
  <si>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</si>
  <si>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</si>
  <si>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</si>
  <si>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</si>
  <si>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</si>
  <si>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</si>
  <si>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</si>
  <si>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</si>
  <si>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</si>
  <si>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</si>
  <si>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</si>
  <si>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</si>
  <si>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</si>
  <si>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</si>
  <si>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</si>
  <si>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</si>
  <si>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</si>
  <si>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</si>
  <si>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</si>
  <si>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</si>
  <si>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</si>
  <si>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</si>
  <si>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</si>
  <si>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</si>
  <si>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</si>
  <si>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</si>
  <si>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</si>
  <si>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</si>
  <si>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</si>
  <si>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</si>
  <si>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</si>
  <si>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</si>
  <si>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</si>
  <si>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</si>
  <si>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</si>
  <si>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</si>
  <si>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</si>
  <si>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</si>
  <si>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</si>
  <si>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</si>
  <si>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</si>
  <si>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</si>
  <si>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</si>
  <si>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</si>
  <si>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</si>
  <si>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</si>
  <si>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</si>
  <si>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</si>
  <si>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</si>
  <si>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</si>
  <si>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</si>
  <si>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</si>
  <si>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</si>
  <si>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</si>
  <si>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</si>
  <si>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</si>
  <si>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</si>
  <si>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</si>
  <si>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</si>
  <si>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</si>
  <si>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</si>
  <si>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</si>
  <si>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</si>
  <si>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</si>
  <si>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</si>
  <si>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</si>
  <si>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</si>
  <si>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</si>
  <si>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</si>
  <si>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</si>
  <si>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</si>
  <si>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</si>
  <si>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</si>
  <si>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</si>
  <si>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</si>
  <si>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</si>
  <si>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</si>
  <si>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</si>
  <si>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</si>
  <si>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</si>
  <si>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</si>
  <si>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</si>
  <si>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</si>
  <si>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</si>
  <si>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</si>
  <si>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</si>
  <si>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</si>
  <si>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</si>
  <si>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</si>
  <si>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</si>
  <si>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</si>
  <si>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</si>
  <si>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</si>
  <si>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</si>
  <si>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</si>
  <si>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</si>
  <si>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</si>
  <si>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</si>
  <si>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</si>
  <si>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</si>
  <si>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</si>
  <si>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</si>
  <si>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</si>
  <si>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</si>
  <si>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</si>
  <si>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</si>
  <si>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</si>
  <si>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</si>
  <si>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</si>
  <si>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</si>
  <si>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</si>
  <si>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</si>
  <si>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</si>
  <si>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</si>
  <si>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</si>
  <si>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</si>
  <si>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</si>
  <si>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</si>
  <si>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</si>
  <si>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</si>
  <si>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</si>
  <si>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</si>
  <si>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</si>
  <si>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</si>
  <si>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</si>
  <si>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</si>
  <si>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</si>
  <si>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</si>
  <si>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</si>
  <si>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</si>
  <si>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</si>
  <si>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</si>
  <si>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</si>
  <si>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</si>
  <si>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</si>
  <si>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</si>
  <si>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</si>
  <si>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</si>
  <si>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</si>
  <si>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</si>
  <si>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</si>
  <si>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</si>
  <si>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</si>
  <si>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</si>
  <si>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</si>
  <si>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</si>
  <si>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</si>
  <si>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</si>
  <si>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</si>
  <si>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</si>
  <si>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</si>
  <si>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</si>
  <si>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</si>
  <si>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</si>
  <si>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</si>
  <si>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</si>
  <si>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</si>
  <si>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</si>
  <si>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</si>
  <si>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</si>
  <si>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</si>
  <si>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</si>
  <si>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</si>
  <si>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</si>
  <si>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</si>
  <si>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</si>
  <si>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</si>
  <si>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</si>
  <si>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</si>
  <si>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</si>
  <si>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</si>
  <si>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</si>
  <si>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</si>
  <si>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</si>
  <si>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</si>
  <si>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</si>
  <si>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</si>
  <si>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</si>
  <si>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</si>
  <si>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</si>
  <si>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</si>
  <si>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</si>
  <si>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</si>
  <si>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</si>
  <si>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</si>
  <si>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</si>
  <si>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</si>
  <si>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</si>
  <si>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</si>
  <si>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</si>
  <si>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</si>
  <si>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</si>
  <si>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</si>
  <si>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</si>
  <si>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</si>
  <si>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</si>
  <si>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</si>
  <si>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</si>
  <si>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</si>
  <si>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</si>
  <si>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</si>
  <si>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</si>
  <si>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</si>
  <si>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</si>
  <si>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</si>
  <si>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</si>
  <si>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</si>
  <si>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</si>
  <si>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</si>
  <si>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</si>
  <si>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</si>
  <si>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</si>
  <si>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</si>
  <si>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</si>
  <si>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</si>
  <si>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</si>
  <si>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</si>
  <si>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</si>
  <si>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</si>
  <si>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</si>
  <si>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</si>
  <si>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</si>
  <si>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</si>
  <si>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</si>
  <si>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</si>
  <si>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</si>
  <si>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</si>
  <si>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</si>
  <si>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</si>
  <si>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</si>
  <si>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</si>
  <si>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</si>
  <si>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</si>
  <si>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</si>
  <si>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</si>
  <si>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</si>
  <si>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</si>
  <si>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</si>
  <si>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</si>
  <si>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</si>
  <si>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</si>
  <si>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</si>
  <si>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</si>
  <si>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</si>
  <si>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</si>
  <si>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</si>
  <si>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</si>
  <si>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</si>
  <si>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</si>
  <si>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</si>
  <si>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</si>
  <si>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</si>
  <si>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</si>
  <si>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</si>
  <si>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</si>
  <si>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</si>
  <si>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</si>
  <si>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</si>
  <si>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</si>
  <si>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</si>
  <si>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</si>
  <si>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</si>
  <si>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</si>
  <si>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</si>
  <si>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</si>
  <si>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</si>
  <si>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</si>
  <si>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</si>
  <si>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</si>
  <si>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</si>
  <si>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</si>
  <si>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</si>
  <si>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</si>
  <si>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</si>
  <si>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</si>
  <si>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</si>
  <si>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</si>
  <si>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</si>
  <si>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</si>
  <si>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</si>
  <si>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</si>
  <si>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</si>
  <si>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</si>
  <si>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</si>
  <si>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</si>
  <si>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</si>
  <si>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</si>
  <si>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</si>
  <si>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</si>
  <si>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</si>
  <si>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</si>
  <si>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</si>
  <si>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</si>
  <si>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</si>
  <si>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</si>
  <si>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</si>
  <si>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</si>
  <si>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</si>
  <si>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</si>
  <si>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</si>
  <si>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</si>
  <si>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</si>
  <si>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</si>
  <si>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</si>
  <si>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</si>
  <si>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</si>
  <si>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</si>
  <si>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</si>
  <si>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</si>
  <si>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</si>
  <si>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</si>
  <si>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</si>
  <si>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</si>
  <si>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</si>
  <si>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</si>
  <si>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</si>
  <si>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</si>
  <si>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</si>
  <si>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</si>
  <si>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</si>
  <si>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</si>
  <si>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</si>
  <si>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</si>
  <si>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</si>
  <si>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</si>
  <si>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</si>
  <si>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</si>
  <si>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</si>
  <si>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</si>
  <si>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</si>
  <si>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</si>
  <si>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</si>
  <si>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</si>
  <si>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</si>
  <si>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</si>
  <si>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</si>
  <si>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</si>
  <si>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</si>
  <si>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</si>
  <si>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</si>
  <si>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</si>
  <si>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</si>
  <si>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</si>
  <si>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</si>
  <si>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</si>
  <si>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</si>
  <si>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</si>
  <si>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</si>
  <si>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</si>
  <si>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</si>
  <si>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</si>
  <si>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</si>
  <si>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</si>
  <si>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</si>
  <si>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</si>
  <si>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</si>
  <si>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</si>
  <si>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</si>
  <si>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</si>
  <si>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</si>
  <si>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</si>
  <si>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</si>
  <si>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</si>
  <si>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</si>
  <si>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</si>
  <si>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</si>
  <si>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</si>
  <si>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</si>
  <si>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</si>
  <si>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</si>
  <si>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</si>
  <si>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</si>
  <si>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</si>
  <si>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</si>
  <si>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</si>
  <si>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</si>
  <si>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</si>
  <si>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</si>
  <si>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</si>
  <si>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</si>
  <si>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</si>
  <si>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</si>
  <si>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</si>
  <si>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</si>
  <si>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</si>
  <si>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</si>
  <si>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</si>
  <si>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</si>
  <si>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</si>
  <si>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</si>
  <si>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</si>
  <si>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</si>
  <si>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</si>
  <si>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</si>
  <si>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</si>
  <si>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</si>
  <si>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</si>
  <si>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</si>
  <si>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</si>
  <si>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</si>
  <si>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</si>
  <si>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</si>
  <si>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</si>
  <si>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</si>
  <si>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</si>
  <si>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</si>
  <si>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</si>
  <si>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</si>
  <si>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</si>
  <si>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</si>
  <si>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</si>
  <si>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</si>
  <si>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</si>
  <si>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</si>
  <si>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</si>
  <si>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</si>
  <si>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</si>
  <si>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</si>
  <si>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</si>
  <si>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</si>
  <si>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</si>
  <si>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</si>
  <si>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</si>
  <si>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</si>
  <si>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</si>
  <si>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</si>
  <si>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</si>
  <si>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</si>
  <si>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</si>
  <si>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</si>
  <si>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</si>
  <si>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</si>
  <si>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</si>
  <si>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</si>
  <si>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</si>
  <si>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</si>
  <si>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</si>
  <si>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</si>
  <si>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</si>
  <si>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</si>
  <si>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</si>
  <si>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</si>
  <si>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</si>
  <si>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</si>
  <si>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</si>
  <si>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</si>
  <si>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</si>
  <si>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</si>
  <si>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</si>
  <si>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</si>
  <si>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</si>
  <si>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</si>
  <si>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</si>
  <si>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</si>
  <si>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</si>
  <si>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</si>
  <si>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</si>
  <si>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</si>
  <si>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</si>
  <si>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</si>
  <si>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</si>
  <si>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</si>
  <si>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</si>
  <si>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</si>
  <si>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</si>
  <si>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</si>
  <si>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</si>
  <si>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</si>
  <si>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</si>
  <si>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</si>
  <si>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</si>
  <si>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</si>
  <si>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</si>
  <si>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</si>
  <si>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</si>
  <si>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</si>
  <si>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</si>
  <si>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</si>
  <si>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</si>
  <si>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</si>
  <si>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</si>
  <si>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</si>
  <si>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</si>
  <si>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</si>
  <si>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</si>
  <si>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</si>
  <si>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</si>
  <si>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</si>
  <si>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</si>
  <si>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</si>
  <si>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</si>
  <si>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</si>
  <si>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</si>
  <si>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</si>
  <si>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</si>
  <si>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</si>
  <si>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</si>
  <si>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</si>
  <si>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</si>
  <si>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</si>
  <si>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</si>
  <si>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</si>
  <si>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</si>
  <si>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</si>
  <si>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</si>
  <si>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</si>
  <si>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</si>
  <si>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</si>
  <si>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</si>
  <si>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</si>
  <si>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</si>
  <si>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</si>
  <si>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</si>
  <si>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</si>
  <si>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</si>
  <si>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</si>
  <si>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</si>
  <si>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</si>
  <si>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</si>
  <si>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</si>
  <si>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</si>
  <si>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</si>
  <si>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</si>
  <si>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</si>
  <si>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</si>
  <si>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</si>
  <si>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</si>
  <si>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</si>
  <si>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</si>
  <si>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</si>
  <si>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</si>
  <si>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</si>
  <si>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</si>
  <si>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</si>
  <si>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</si>
  <si>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</si>
  <si>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</si>
  <si>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</si>
  <si>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</si>
  <si>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</si>
  <si>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</si>
  <si>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</si>
  <si>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</si>
  <si>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</si>
  <si>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</si>
  <si>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</si>
  <si>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</si>
  <si>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</si>
  <si>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</si>
  <si>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</si>
  <si>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</si>
  <si>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</si>
  <si>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</si>
  <si>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</si>
  <si>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</si>
  <si>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</si>
  <si>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</si>
  <si>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</si>
  <si>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</si>
  <si>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</si>
  <si>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</si>
  <si>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</si>
  <si>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</si>
  <si>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</si>
  <si>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</si>
  <si>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</si>
  <si>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</si>
  <si>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</si>
  <si>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</si>
  <si>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</si>
  <si>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</si>
  <si>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</si>
  <si>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</si>
  <si>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</si>
  <si>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</si>
  <si>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</si>
  <si>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</si>
  <si>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</si>
  <si>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</si>
  <si>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</si>
  <si>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</si>
  <si>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</si>
  <si>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</si>
  <si>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</si>
  <si>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</si>
  <si>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</si>
  <si>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</si>
  <si>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</si>
  <si>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</si>
  <si>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</si>
  <si>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</si>
  <si>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</si>
  <si>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</si>
  <si>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</si>
  <si>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</si>
  <si>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</si>
  <si>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</si>
  <si>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</si>
  <si>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</si>
  <si>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</si>
  <si>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</si>
  <si>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</si>
  <si>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</si>
  <si>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</si>
  <si>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</si>
  <si>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</si>
  <si>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</si>
  <si>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</si>
  <si>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</si>
  <si>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</si>
  <si>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</si>
  <si>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</si>
  <si>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</si>
  <si>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</si>
  <si>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</si>
  <si>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</si>
  <si>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</si>
  <si>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</si>
  <si>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</si>
  <si>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</si>
  <si>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</si>
  <si>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</si>
  <si>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</si>
  <si>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</si>
  <si>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</si>
  <si>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</si>
  <si>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</si>
  <si>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</si>
  <si>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</si>
  <si>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</si>
  <si>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</si>
  <si>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</si>
  <si>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</si>
  <si>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</si>
  <si>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</si>
  <si>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</si>
  <si>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</si>
  <si>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</si>
  <si>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</si>
  <si>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</si>
  <si>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</si>
  <si>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</si>
  <si>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</si>
  <si>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</si>
  <si>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</si>
  <si>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</si>
  <si>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</si>
  <si>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</si>
  <si>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</si>
  <si>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</si>
  <si>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</si>
  <si>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</si>
  <si>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</si>
  <si>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</si>
  <si>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</si>
  <si>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</si>
  <si>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</si>
  <si>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</si>
  <si>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</si>
  <si>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</si>
  <si>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</si>
  <si>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</si>
  <si>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</si>
  <si>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</si>
  <si>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</si>
  <si>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</si>
  <si>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</si>
  <si>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</si>
  <si>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</si>
  <si>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</si>
  <si>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</si>
  <si>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</si>
  <si>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</si>
  <si>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</si>
  <si>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</si>
  <si>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</si>
  <si>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</si>
  <si>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</si>
  <si>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</si>
  <si>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</si>
  <si>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</si>
  <si>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</si>
  <si>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</si>
  <si>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</si>
  <si>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</si>
  <si>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</si>
  <si>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</si>
  <si>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</si>
  <si>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</si>
  <si>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</si>
  <si>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</si>
  <si>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</si>
  <si>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</si>
  <si>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</si>
  <si>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</si>
  <si>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</si>
  <si>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</si>
  <si>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</si>
  <si>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</si>
  <si>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</si>
  <si>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</si>
  <si>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</si>
  <si>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</si>
  <si>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</si>
  <si>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</si>
  <si>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</si>
  <si>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</si>
  <si>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</si>
  <si>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</si>
  <si>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</si>
  <si>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</si>
  <si>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</si>
  <si>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</si>
  <si>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</si>
  <si>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</si>
  <si>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</si>
  <si>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</si>
  <si>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</si>
  <si>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</si>
  <si>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</si>
  <si>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</si>
  <si>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</si>
  <si>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</si>
  <si>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</si>
  <si>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</si>
  <si>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</si>
  <si>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</si>
  <si>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</si>
  <si>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</si>
  <si>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</si>
  <si>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</si>
  <si>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</si>
  <si>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</si>
  <si>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</si>
  <si>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</si>
  <si>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</si>
  <si>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</si>
  <si>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</si>
  <si>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</si>
  <si>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</si>
  <si>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</si>
  <si>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</si>
  <si>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</si>
  <si>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</si>
  <si>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</si>
  <si>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</si>
  <si>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</si>
  <si>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</si>
  <si>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</si>
  <si>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</si>
  <si>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</si>
  <si>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</si>
  <si>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</si>
  <si>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</si>
  <si>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</si>
  <si>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</si>
  <si>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</si>
  <si>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</si>
  <si>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</si>
  <si>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</si>
  <si>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</si>
  <si>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</si>
  <si>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</si>
  <si>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</si>
  <si>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</si>
  <si>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</si>
  <si>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</si>
  <si>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</si>
  <si>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</si>
  <si>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</si>
  <si>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</si>
  <si>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</si>
  <si>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</si>
  <si>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</si>
  <si>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</si>
  <si>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</si>
  <si>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</si>
  <si>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</si>
  <si>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</si>
  <si>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</si>
  <si>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</si>
  <si>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</si>
  <si>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</si>
  <si>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</si>
  <si>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</si>
  <si>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</si>
  <si>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</si>
  <si>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</si>
  <si>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</si>
  <si>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</si>
  <si>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</si>
  <si>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</si>
  <si>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</si>
  <si>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</si>
  <si>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</si>
  <si>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</si>
  <si>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</si>
  <si>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</si>
  <si>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</si>
  <si>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</si>
  <si>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</si>
  <si>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</si>
  <si>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</si>
  <si>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</si>
  <si>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</si>
  <si>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</si>
  <si>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</si>
  <si>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</si>
  <si>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</si>
  <si>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</si>
  <si>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</si>
  <si>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</si>
  <si>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</si>
  <si>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</si>
  <si>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</si>
  <si>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</si>
  <si>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</si>
  <si>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</si>
  <si>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</si>
  <si>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</si>
  <si>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</si>
  <si>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</si>
  <si>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</si>
  <si>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</si>
  <si>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</si>
  <si>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</si>
  <si>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</si>
  <si>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</si>
  <si>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</si>
  <si>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</si>
  <si>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</si>
  <si>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</si>
  <si>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</si>
  <si>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</si>
  <si>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</si>
  <si>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</si>
  <si>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</si>
  <si>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</si>
  <si>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</si>
  <si>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</si>
  <si>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</si>
  <si>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</si>
  <si>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</si>
  <si>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</si>
  <si>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</si>
  <si>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</si>
  <si>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</si>
  <si>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</si>
  <si>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</si>
  <si>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</si>
  <si>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</si>
  <si>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</si>
  <si>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</si>
  <si>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</si>
  <si>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</si>
  <si>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</si>
  <si>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</si>
  <si>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</si>
  <si>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</si>
  <si>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</si>
  <si>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</si>
  <si>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</si>
  <si>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</si>
  <si>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</si>
  <si>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</si>
  <si>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</si>
  <si>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</si>
  <si>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</si>
  <si>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</si>
  <si>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</si>
  <si>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</si>
  <si>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</si>
  <si>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</si>
  <si>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</si>
  <si>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</si>
  <si>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</si>
  <si>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</si>
  <si>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</si>
  <si>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</si>
  <si>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</si>
  <si>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</si>
  <si>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</si>
  <si>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</si>
  <si>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</si>
  <si>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</si>
  <si>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</si>
  <si>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</si>
  <si>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</si>
  <si>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</si>
  <si>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</si>
  <si>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</si>
  <si>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</si>
  <si>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</si>
  <si>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</si>
  <si>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</si>
  <si>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</si>
  <si>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</si>
  <si>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</si>
  <si>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</si>
  <si>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</si>
  <si>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</si>
  <si>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</si>
  <si>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</si>
  <si>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</si>
  <si>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</si>
  <si>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</si>
  <si>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</si>
  <si>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</si>
  <si>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</si>
  <si>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</si>
  <si>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</si>
  <si>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</si>
  <si>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</si>
  <si>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</si>
  <si>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</si>
  <si>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</si>
  <si>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</si>
  <si>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</si>
  <si>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</si>
  <si>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</si>
  <si>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</si>
  <si>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</si>
  <si>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</si>
  <si>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</si>
  <si>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</si>
  <si>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</si>
  <si>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</si>
  <si>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</si>
  <si>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</si>
  <si>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</si>
  <si>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</si>
  <si>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</si>
  <si>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</si>
  <si>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</si>
  <si>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</si>
  <si>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</si>
  <si>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</si>
  <si>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</si>
  <si>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</si>
  <si>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</si>
  <si>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</si>
  <si>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</si>
  <si>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</si>
  <si>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</si>
  <si>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</si>
  <si>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</si>
  <si>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</si>
  <si>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</si>
  <si>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</si>
  <si>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</si>
  <si>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</si>
  <si>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</si>
  <si>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</si>
  <si>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</si>
  <si>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</si>
  <si>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</si>
  <si>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</si>
  <si>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</si>
  <si>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</si>
  <si>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</si>
  <si>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</si>
  <si>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</si>
  <si>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</si>
  <si>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</si>
  <si>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</si>
  <si>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</si>
  <si>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</si>
  <si>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</si>
  <si>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</si>
  <si>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</si>
  <si>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</si>
  <si>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</si>
  <si>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</si>
  <si>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</si>
  <si>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</si>
  <si>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</si>
  <si>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</si>
  <si>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</si>
  <si>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</si>
  <si>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</si>
  <si>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</si>
  <si>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</si>
  <si>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</si>
  <si>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</si>
  <si>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</si>
  <si>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</si>
  <si>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</si>
  <si>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</si>
  <si>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</si>
  <si>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</si>
  <si>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</si>
  <si>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</si>
  <si>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</si>
  <si>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</si>
  <si>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</si>
  <si>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</si>
  <si>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</si>
  <si>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</si>
  <si>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</si>
  <si>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</si>
  <si>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</si>
  <si>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</si>
  <si>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</si>
  <si>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</si>
  <si>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</si>
  <si>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</si>
  <si>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</si>
  <si>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</si>
  <si>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</si>
  <si>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</si>
  <si>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</si>
  <si>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</si>
  <si>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</si>
  <si>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</si>
  <si>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</si>
  <si>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</si>
  <si>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</si>
  <si>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</si>
  <si>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</si>
  <si>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</si>
  <si>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</si>
  <si>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</si>
  <si>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</si>
  <si>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</si>
  <si>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</si>
  <si>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</si>
  <si>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</si>
  <si>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</si>
  <si>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</si>
  <si>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</si>
  <si>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</si>
  <si>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</si>
  <si>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</si>
  <si>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</si>
  <si>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</si>
  <si>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</si>
  <si>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</si>
  <si>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</si>
  <si>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</si>
  <si>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</si>
  <si>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</si>
  <si>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</si>
  <si>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</si>
  <si>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</si>
  <si>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</si>
  <si>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</si>
  <si>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</si>
  <si>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</si>
  <si>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</si>
  <si>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</si>
  <si>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</si>
  <si>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</si>
  <si>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</si>
  <si>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</si>
  <si>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</si>
  <si>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</si>
  <si>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</si>
  <si>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</si>
  <si>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</si>
  <si>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</si>
  <si>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</si>
  <si>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</si>
  <si>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</si>
  <si>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</si>
  <si>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</si>
  <si>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</si>
  <si>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</si>
  <si>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</si>
  <si>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</si>
  <si>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</si>
  <si>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</si>
  <si>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</si>
  <si>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</si>
  <si>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</si>
  <si>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</si>
  <si>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</si>
  <si>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</si>
  <si>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</si>
  <si>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</si>
  <si>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</si>
  <si>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</si>
  <si>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</si>
  <si>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</si>
  <si>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</si>
  <si>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</si>
  <si>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</si>
  <si>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</si>
  <si>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</si>
  <si>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</si>
  <si>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</si>
  <si>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</si>
  <si>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</si>
  <si>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</si>
  <si>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</si>
  <si>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</si>
  <si>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</si>
  <si>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</si>
  <si>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</si>
  <si>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</si>
  <si>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</si>
  <si>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</si>
  <si>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</si>
  <si>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</si>
  <si>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</si>
  <si>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</si>
  <si>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</si>
  <si>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</si>
  <si>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</si>
  <si>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</si>
  <si>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</si>
  <si>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</si>
  <si>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</si>
  <si>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</si>
  <si>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</si>
  <si>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</si>
  <si>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</si>
  <si>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</si>
  <si>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</si>
  <si>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</si>
  <si>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</si>
  <si>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</si>
  <si>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</si>
  <si>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</si>
  <si>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</si>
  <si>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</si>
  <si>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</si>
  <si>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</si>
  <si>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</si>
  <si>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</si>
  <si>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</si>
  <si>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</si>
  <si>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</si>
  <si>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</si>
  <si>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</si>
  <si>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</si>
  <si>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</si>
  <si>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</si>
  <si>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</si>
  <si>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</si>
  <si>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</si>
  <si>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</si>
  <si>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</si>
  <si>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</si>
  <si>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</si>
  <si>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</si>
  <si>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</si>
  <si>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</si>
  <si>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</si>
  <si>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</si>
  <si>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</si>
  <si>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</si>
  <si>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</si>
  <si>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</si>
  <si>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</si>
  <si>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</si>
  <si>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</si>
  <si>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</si>
  <si>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</si>
  <si>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</si>
  <si>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</si>
  <si>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</si>
  <si>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</si>
  <si>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</si>
  <si>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</si>
  <si>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</si>
  <si>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</si>
  <si>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</si>
  <si>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</si>
  <si>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</si>
  <si>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</si>
  <si>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</si>
  <si>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</si>
  <si>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</si>
  <si>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</si>
  <si>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</si>
  <si>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</si>
  <si>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</si>
  <si>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</si>
  <si>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</si>
  <si>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</si>
  <si>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</si>
  <si>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</si>
  <si>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</si>
  <si>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</si>
  <si>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</si>
  <si>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</si>
  <si>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</si>
  <si>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</si>
  <si>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</si>
  <si>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</si>
  <si>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</si>
  <si>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</si>
  <si>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</si>
  <si>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</si>
  <si>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</si>
  <si>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</si>
  <si>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</si>
  <si>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</si>
  <si>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</si>
  <si>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</si>
  <si>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</si>
  <si>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</si>
  <si>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</si>
  <si>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</si>
  <si>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</si>
  <si>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</si>
  <si>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</si>
  <si>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</si>
  <si>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</si>
  <si>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</si>
  <si>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</si>
  <si>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</si>
  <si>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</si>
  <si>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</si>
  <si>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</si>
  <si>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</si>
  <si>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</si>
  <si>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</si>
  <si>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</si>
  <si>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</si>
  <si>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</si>
  <si>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</si>
  <si>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</si>
  <si>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</si>
  <si>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</si>
  <si>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</si>
  <si>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</si>
  <si>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</si>
  <si>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</si>
  <si>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</si>
  <si>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</si>
  <si>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</si>
  <si>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</si>
  <si>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</si>
  <si>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</si>
  <si>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</si>
  <si>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</si>
  <si>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</si>
  <si>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</si>
  <si>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</si>
  <si>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</si>
  <si>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</si>
  <si>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</si>
  <si>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</si>
  <si>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</si>
  <si>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</si>
  <si>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</si>
  <si>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</si>
  <si>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</si>
  <si>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</si>
  <si>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</si>
  <si>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</si>
  <si>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</si>
  <si>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</si>
  <si>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</si>
  <si>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</si>
  <si>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</si>
  <si>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</si>
  <si>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</si>
  <si>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</si>
  <si>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</si>
  <si>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</si>
  <si>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</si>
  <si>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</si>
  <si>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</si>
  <si>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</si>
  <si>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</si>
  <si>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</si>
  <si>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</si>
  <si>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</si>
  <si>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</si>
  <si>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</si>
  <si>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</si>
  <si>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</si>
  <si>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</si>
  <si>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</si>
  <si>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</si>
  <si>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</si>
  <si>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</si>
  <si>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</si>
  <si>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</si>
  <si>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</si>
  <si>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</si>
  <si>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</si>
  <si>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</si>
  <si>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</si>
  <si>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</si>
  <si>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</si>
  <si>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</si>
  <si>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</si>
  <si>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</si>
  <si>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</si>
  <si>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</si>
  <si>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</si>
  <si>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</si>
  <si>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</si>
  <si>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</si>
  <si>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</si>
  <si>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</si>
  <si>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</si>
  <si>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</si>
  <si>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</si>
  <si>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</si>
  <si>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</si>
  <si>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</si>
  <si>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</si>
  <si>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</si>
  <si>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</si>
  <si>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</si>
  <si>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</si>
  <si>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</si>
  <si>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</si>
  <si>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</si>
  <si>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</si>
  <si>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</si>
  <si>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</si>
  <si>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</si>
  <si>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</si>
  <si>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</si>
  <si>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</si>
  <si>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</si>
  <si>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</si>
  <si>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</si>
  <si>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</si>
  <si>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</si>
  <si>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</si>
  <si>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</si>
  <si>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</si>
  <si>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</si>
  <si>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</si>
  <si>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</si>
  <si>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</si>
  <si>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</si>
  <si>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</si>
  <si>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</si>
  <si>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</si>
  <si>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</si>
  <si>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</si>
  <si>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</si>
  <si>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</si>
  <si>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</si>
  <si>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</si>
  <si>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</si>
  <si>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</si>
  <si>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</si>
  <si>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</si>
  <si>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</si>
  <si>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</si>
  <si>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</si>
  <si>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</si>
  <si>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</si>
  <si>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</si>
  <si>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</si>
  <si>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</si>
  <si>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</si>
  <si>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</si>
  <si>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</si>
  <si>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</si>
  <si>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</si>
  <si>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</si>
  <si>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</si>
  <si>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</si>
  <si>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</si>
  <si>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</si>
  <si>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</si>
  <si>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</si>
  <si>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</si>
  <si>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</si>
  <si>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</si>
  <si>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</si>
  <si>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</si>
  <si>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</si>
  <si>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</si>
  <si>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</si>
  <si>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</si>
  <si>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</si>
  <si>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</si>
  <si>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</si>
  <si>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</si>
  <si>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</si>
  <si>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</si>
  <si>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</si>
  <si>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</si>
  <si>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</si>
  <si>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</si>
  <si>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</si>
  <si>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</si>
  <si>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</si>
  <si>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</si>
  <si>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</si>
  <si>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</si>
  <si>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</si>
  <si>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</si>
  <si>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</si>
  <si>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</si>
  <si>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</si>
  <si>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</si>
  <si>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</si>
  <si>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</si>
  <si>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</si>
  <si>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</si>
  <si>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</si>
  <si>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</si>
  <si>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</si>
  <si>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</si>
  <si>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</si>
  <si>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</si>
  <si>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</si>
  <si>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</si>
  <si>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</si>
  <si>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</si>
  <si>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</si>
  <si>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</si>
  <si>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</si>
  <si>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</si>
  <si>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</si>
  <si>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</si>
  <si>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</si>
  <si>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</si>
  <si>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</si>
  <si>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</si>
  <si>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</si>
  <si>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</si>
  <si>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</si>
  <si>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</si>
  <si>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</si>
  <si>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</si>
  <si>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</si>
  <si>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</si>
  <si>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</si>
  <si>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</si>
  <si>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</si>
  <si>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</si>
  <si>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</si>
  <si>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</si>
  <si>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</si>
  <si>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</si>
  <si>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</si>
  <si>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</si>
  <si>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</si>
  <si>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</si>
  <si>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</si>
  <si>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</si>
  <si>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</si>
  <si>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</si>
  <si>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</si>
  <si>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</si>
  <si>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</si>
  <si>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</si>
  <si>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</si>
  <si>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</si>
  <si>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</si>
  <si>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</si>
  <si>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</si>
  <si>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</si>
  <si>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</si>
  <si>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</si>
  <si>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</si>
  <si>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</si>
  <si>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</si>
  <si>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</si>
  <si>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</si>
  <si>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</si>
  <si>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</si>
  <si>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</si>
  <si>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</si>
  <si>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</si>
  <si>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</si>
  <si>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</si>
  <si>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</si>
  <si>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</si>
  <si>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</si>
  <si>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</si>
  <si>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</si>
  <si>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</si>
  <si>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</si>
  <si>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</si>
  <si>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</si>
  <si>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</si>
  <si>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</si>
  <si>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</si>
  <si>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</si>
  <si>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</si>
  <si>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</si>
  <si>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</si>
  <si>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</si>
  <si>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</si>
  <si>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</si>
  <si>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</si>
  <si>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</si>
  <si>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</si>
  <si>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</si>
  <si>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</si>
  <si>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</si>
  <si>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</si>
  <si>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</si>
  <si>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</si>
  <si>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</si>
  <si>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</si>
  <si>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</si>
  <si>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</si>
  <si>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</si>
  <si>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</si>
  <si>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</si>
  <si>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</si>
  <si>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</si>
  <si>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</si>
  <si>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</si>
  <si>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</si>
  <si>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</si>
  <si>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</si>
  <si>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</si>
  <si>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</si>
  <si>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</si>
  <si>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</si>
  <si>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</si>
  <si>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</si>
  <si>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</si>
  <si>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</si>
  <si>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</si>
  <si>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</si>
  <si>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</si>
  <si>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</si>
  <si>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</si>
  <si>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</si>
  <si>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</si>
  <si>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</si>
  <si>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</si>
  <si>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</si>
  <si>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</si>
  <si>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</si>
  <si>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</si>
  <si>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</si>
  <si>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</si>
  <si>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</si>
  <si>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</si>
  <si>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</si>
  <si>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</si>
  <si>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</si>
  <si>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</si>
  <si>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</si>
  <si>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</si>
  <si>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</si>
  <si>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</si>
  <si>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</si>
  <si>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</si>
  <si>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</si>
  <si>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</si>
  <si>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</si>
  <si>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</si>
  <si>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</si>
  <si>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</si>
  <si>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</si>
  <si>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</si>
  <si>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</si>
  <si>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</si>
  <si>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</si>
  <si>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</si>
  <si>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</si>
  <si>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</si>
  <si>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</si>
  <si>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</si>
  <si>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</si>
  <si>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</si>
  <si>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</si>
  <si>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</si>
  <si>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</si>
  <si>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</si>
  <si>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</si>
  <si>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</si>
  <si>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</si>
  <si>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</si>
  <si>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</si>
  <si>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</si>
  <si>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</si>
  <si>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</si>
  <si>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</si>
  <si>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</si>
  <si>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</si>
  <si>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</si>
  <si>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</si>
  <si>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</si>
  <si>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</si>
  <si>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</si>
  <si>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</si>
  <si>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</si>
  <si>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</si>
  <si>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</si>
  <si>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</si>
  <si>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</si>
  <si>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</si>
  <si>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</si>
  <si>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</si>
  <si>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</si>
  <si>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</si>
  <si>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</si>
  <si>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</si>
  <si>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</si>
  <si>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</si>
  <si>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</si>
  <si>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</si>
  <si>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</si>
  <si>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</si>
  <si>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</si>
  <si>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</si>
  <si>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</si>
  <si>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</si>
  <si>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</si>
  <si>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</si>
  <si>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</si>
  <si>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</si>
  <si>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</si>
  <si>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</si>
  <si>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</si>
  <si>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</si>
  <si>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</si>
  <si>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</si>
  <si>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</si>
  <si>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</si>
  <si>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</si>
  <si>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</si>
  <si>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</si>
  <si>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</si>
  <si>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</si>
  <si>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</si>
  <si>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</si>
  <si>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</si>
  <si>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</si>
  <si>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</si>
  <si>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</si>
  <si>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</si>
  <si>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</si>
  <si>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</si>
  <si>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</si>
  <si>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</si>
  <si>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</si>
  <si>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</si>
  <si>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</si>
  <si>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</si>
  <si>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</si>
  <si>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</si>
  <si>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</si>
  <si>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</si>
  <si>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</si>
  <si>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</si>
  <si>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</si>
  <si>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</si>
  <si>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</si>
  <si>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</si>
  <si>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</si>
  <si>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</si>
  <si>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</si>
  <si>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</si>
  <si>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</si>
  <si>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</si>
  <si>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</si>
  <si>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</si>
  <si>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</si>
  <si>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</si>
  <si>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</si>
  <si>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</si>
  <si>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</si>
  <si>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</si>
  <si>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</si>
  <si>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</si>
  <si>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</si>
  <si>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</si>
  <si>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</si>
  <si>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</si>
  <si>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</si>
  <si>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</si>
  <si>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</si>
  <si>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</si>
  <si>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</si>
  <si>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</si>
  <si>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</si>
  <si>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</si>
  <si>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</si>
  <si>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</si>
  <si>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</si>
  <si>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</si>
  <si>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</si>
  <si>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</si>
  <si>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</si>
  <si>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</si>
  <si>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</si>
  <si>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</si>
  <si>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</si>
  <si>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</si>
  <si>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</si>
  <si>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</si>
  <si>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</si>
  <si>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</si>
  <si>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</si>
  <si>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</si>
  <si>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</si>
  <si>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</si>
  <si>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</si>
  <si>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</si>
  <si>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</si>
  <si>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</si>
  <si>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</si>
  <si>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</si>
  <si>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</si>
  <si>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</si>
  <si>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</si>
  <si>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</si>
  <si>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</si>
  <si>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</si>
  <si>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</si>
  <si>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</si>
  <si>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</si>
  <si>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</si>
  <si>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</si>
  <si>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</si>
  <si>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</si>
  <si>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</si>
  <si>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</si>
  <si>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</si>
  <si>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</si>
  <si>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</si>
  <si>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</si>
  <si>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</si>
  <si>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</si>
  <si>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</si>
  <si>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</si>
  <si>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</si>
  <si>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</si>
  <si>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</si>
  <si>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</si>
  <si>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</si>
  <si>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</si>
  <si>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</si>
  <si>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</si>
  <si>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</si>
  <si>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</si>
  <si>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</si>
  <si>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</si>
  <si>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</si>
  <si>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</si>
  <si>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</si>
  <si>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</si>
  <si>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</si>
  <si>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</si>
  <si>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</si>
  <si>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</si>
  <si>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</si>
  <si>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</si>
  <si>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</si>
  <si>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</si>
  <si>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</si>
  <si>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</si>
  <si>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</si>
  <si>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</si>
  <si>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</si>
  <si>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</si>
  <si>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</si>
  <si>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</si>
  <si>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</si>
  <si>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</si>
  <si>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</si>
  <si>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</si>
  <si>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</si>
  <si>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</si>
  <si>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</si>
  <si>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</si>
  <si>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</si>
  <si>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</si>
  <si>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</si>
  <si>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</si>
  <si>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</si>
  <si>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</si>
  <si>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</si>
  <si>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</si>
  <si>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</si>
  <si>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</si>
  <si>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</si>
  <si>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</si>
  <si>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</si>
  <si>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</si>
  <si>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</si>
  <si>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</si>
  <si>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</si>
  <si>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</si>
  <si>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</si>
  <si>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</si>
  <si>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</si>
  <si>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</si>
  <si>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</si>
  <si>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</si>
  <si>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</si>
  <si>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</si>
  <si>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</si>
  <si>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</si>
  <si>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</si>
  <si>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</si>
  <si>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</si>
  <si>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</si>
  <si>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</si>
  <si>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</si>
  <si>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</si>
  <si>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</si>
  <si>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</si>
  <si>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</si>
  <si>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</si>
  <si>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</si>
  <si>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</si>
  <si>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</si>
  <si>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</si>
  <si>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</si>
  <si>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</si>
  <si>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</si>
  <si>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</si>
  <si>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</si>
  <si>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</si>
  <si>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</si>
  <si>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</si>
  <si>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</si>
  <si>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</si>
  <si>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</si>
  <si>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</si>
  <si>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</si>
  <si>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</si>
  <si>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</si>
  <si>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</si>
  <si>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</si>
  <si>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</si>
  <si>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</si>
  <si>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</si>
  <si>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</si>
  <si>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</si>
  <si>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</si>
  <si>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</si>
  <si>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</si>
  <si>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</si>
  <si>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</si>
  <si>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</si>
  <si>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</si>
  <si>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</si>
  <si>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</si>
  <si>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</si>
  <si>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</si>
  <si>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</si>
  <si>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</si>
  <si>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</si>
  <si>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</si>
  <si>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</si>
  <si>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</si>
  <si>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</si>
  <si>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</si>
  <si>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</si>
  <si>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</si>
  <si>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</si>
  <si>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</si>
  <si>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</si>
  <si>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</si>
  <si>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</si>
  <si>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</si>
  <si>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</si>
  <si>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</si>
  <si>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</si>
  <si>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</si>
  <si>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</si>
  <si>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</si>
  <si>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</si>
  <si>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</si>
  <si>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</si>
  <si>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</si>
  <si>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</si>
  <si>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</si>
  <si>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</si>
  <si>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</si>
  <si>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</si>
  <si>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</si>
  <si>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</si>
  <si>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</si>
  <si>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</si>
  <si>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</si>
  <si>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</si>
  <si>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</si>
  <si>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</si>
  <si>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</si>
  <si>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</si>
  <si>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</si>
  <si>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</si>
  <si>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</si>
  <si>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</si>
  <si>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</si>
  <si>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</si>
  <si>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</si>
  <si>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</si>
  <si>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</si>
  <si>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</si>
  <si>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</si>
  <si>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</si>
  <si>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</si>
  <si>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</si>
  <si>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</si>
  <si>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</si>
  <si>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</si>
  <si>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</si>
  <si>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</si>
  <si>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</si>
  <si>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</si>
  <si>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</si>
  <si>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</si>
  <si>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</si>
  <si>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</si>
  <si>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</si>
  <si>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</si>
  <si>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</si>
  <si>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</si>
  <si>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</si>
  <si>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</si>
  <si>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</si>
  <si>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</si>
  <si>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</si>
  <si>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</si>
  <si>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</si>
  <si>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</si>
  <si>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</si>
  <si>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</si>
  <si>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</si>
  <si>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</si>
  <si>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</si>
  <si>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</si>
  <si>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</si>
  <si>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</si>
  <si>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</si>
  <si>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</si>
  <si>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</si>
  <si>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</si>
  <si>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</si>
  <si>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</si>
  <si>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</si>
  <si>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</si>
  <si>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</si>
  <si>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</si>
  <si>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</si>
  <si>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</si>
  <si>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</si>
  <si>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</si>
  <si>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</si>
  <si>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</si>
  <si>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</si>
  <si>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</si>
  <si>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</si>
  <si>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</si>
  <si>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</si>
  <si>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</si>
  <si>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</si>
  <si>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</si>
  <si>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</si>
  <si>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</si>
  <si>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</si>
  <si>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</si>
  <si>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</si>
  <si>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</si>
  <si>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</si>
  <si>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</si>
  <si>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</si>
  <si>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</si>
  <si>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</si>
  <si>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</si>
  <si>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</si>
  <si>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</si>
  <si>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</si>
  <si>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</si>
  <si>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</si>
  <si>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</si>
  <si>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</si>
  <si>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</si>
  <si>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</si>
  <si>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</si>
  <si>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</si>
  <si>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</si>
  <si>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</si>
  <si>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</si>
  <si>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</si>
  <si>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</si>
  <si>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</si>
  <si>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</si>
  <si>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</si>
  <si>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</si>
  <si>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</si>
  <si>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</si>
  <si>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</si>
  <si>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</si>
  <si>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</si>
  <si>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</si>
  <si>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</si>
  <si>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</si>
  <si>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</si>
  <si>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</si>
  <si>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</si>
  <si>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</si>
  <si>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</si>
  <si>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</si>
  <si>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</si>
  <si>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</si>
  <si>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</si>
  <si>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</si>
  <si>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</si>
  <si>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</si>
  <si>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</si>
  <si>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</si>
  <si>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</si>
  <si>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</si>
  <si>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</si>
  <si>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</si>
  <si>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</si>
  <si>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</si>
  <si>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</si>
  <si>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</si>
  <si>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</si>
  <si>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</si>
  <si>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</si>
  <si>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</si>
  <si>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</si>
  <si>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</si>
  <si>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</si>
  <si>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</si>
  <si>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</si>
  <si>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</si>
  <si>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</si>
  <si>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</si>
  <si>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</si>
  <si>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</si>
  <si>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</si>
  <si>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</si>
  <si>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</si>
  <si>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</si>
  <si>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</si>
  <si>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</si>
  <si>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</si>
  <si>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</si>
  <si>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</si>
  <si>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</si>
  <si>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</si>
  <si>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</si>
  <si>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</si>
  <si>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</si>
  <si>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</si>
  <si>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</si>
  <si>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</si>
  <si>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</si>
  <si>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</si>
  <si>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</si>
  <si>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</si>
  <si>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</si>
  <si>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</si>
  <si>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</si>
  <si>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</si>
  <si>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</si>
  <si>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</si>
  <si>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</si>
  <si>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</si>
  <si>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</si>
  <si>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</si>
  <si>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</si>
  <si>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</si>
  <si>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</si>
  <si>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</si>
  <si>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</si>
  <si>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</si>
  <si>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</si>
  <si>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</si>
  <si>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</si>
  <si>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</si>
  <si>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</si>
  <si>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</si>
  <si>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</si>
  <si>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</si>
  <si>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</si>
  <si>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</si>
  <si>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</si>
  <si>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</si>
  <si>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</si>
  <si>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</si>
  <si>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</si>
  <si>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</si>
  <si>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</si>
  <si>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</si>
  <si>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</si>
  <si>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</si>
  <si>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</si>
  <si>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</si>
  <si>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</si>
  <si>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</si>
  <si>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</si>
  <si>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</si>
  <si>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</si>
  <si>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</si>
  <si>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</si>
  <si>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</si>
  <si>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</si>
  <si>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</si>
  <si>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</si>
  <si>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</si>
  <si>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</si>
  <si>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</si>
  <si>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</si>
  <si>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</si>
  <si>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</si>
  <si>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</si>
  <si>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</si>
  <si>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</si>
  <si>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</si>
  <si>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</si>
  <si>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</si>
  <si>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</si>
  <si>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</si>
  <si>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</si>
  <si>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</si>
  <si>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</si>
  <si>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</si>
  <si>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</si>
  <si>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</si>
  <si>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</si>
  <si>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</si>
  <si>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</si>
  <si>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</si>
  <si>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</si>
  <si>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</si>
  <si>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</si>
  <si>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</si>
  <si>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</si>
  <si>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</si>
  <si>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</si>
  <si>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</si>
  <si>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</si>
  <si>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</si>
  <si>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</si>
  <si>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</si>
  <si>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</si>
  <si>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</si>
  <si>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</si>
  <si>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</si>
  <si>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</si>
  <si>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</si>
  <si>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</si>
  <si>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</si>
  <si>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</si>
  <si>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</si>
  <si>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</si>
  <si>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</si>
  <si>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</si>
  <si>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</si>
  <si>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</si>
  <si>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</si>
  <si>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</si>
  <si>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</si>
  <si>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</si>
  <si>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</si>
  <si>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</si>
  <si>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</si>
  <si>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</si>
  <si>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</si>
  <si>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</si>
  <si>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</si>
  <si>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</si>
  <si>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</si>
  <si>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</si>
  <si>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</si>
  <si>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</si>
  <si>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</si>
  <si>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</si>
  <si>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</si>
  <si>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</si>
  <si>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</si>
  <si>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</si>
  <si>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</si>
  <si>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</si>
  <si>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</si>
  <si>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</si>
  <si>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</si>
  <si>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</si>
  <si>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</si>
  <si>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</si>
  <si>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</si>
  <si>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</si>
  <si>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</si>
  <si>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</si>
  <si>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</si>
  <si>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</si>
  <si>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</si>
  <si>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</si>
  <si>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</si>
  <si>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</si>
  <si>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</si>
  <si>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</si>
  <si>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</si>
  <si>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</si>
  <si>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</si>
  <si>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</si>
  <si>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</si>
  <si>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</si>
  <si>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</si>
  <si>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</si>
  <si>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</si>
  <si>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</si>
  <si>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</si>
  <si>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</si>
  <si>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</si>
  <si>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</si>
  <si>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</si>
  <si>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</si>
  <si>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</si>
  <si>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</si>
  <si>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</si>
  <si>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</si>
  <si>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</si>
  <si>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</si>
  <si>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</si>
  <si>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</si>
  <si>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</si>
  <si>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</si>
  <si>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</si>
  <si>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</si>
  <si>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</si>
  <si>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</si>
  <si>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</si>
  <si>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</si>
  <si>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</si>
  <si>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</si>
  <si>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</si>
  <si>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</si>
  <si>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</si>
  <si>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</si>
  <si>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</si>
  <si>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</si>
  <si>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</si>
  <si>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</si>
  <si>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</si>
  <si>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</si>
  <si>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</si>
  <si>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</si>
  <si>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</si>
  <si>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</si>
  <si>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</si>
  <si>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</si>
  <si>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</si>
  <si>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</si>
  <si>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</si>
  <si>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</si>
  <si>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</si>
  <si>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</si>
  <si>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</si>
  <si>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</si>
  <si>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</si>
  <si>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</si>
  <si>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</si>
  <si>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</si>
  <si>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</si>
  <si>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</si>
  <si>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</si>
  <si>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</si>
  <si>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</si>
  <si>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</si>
  <si>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</si>
  <si>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</si>
  <si>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</si>
  <si>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</si>
  <si>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</si>
  <si>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</si>
  <si>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</si>
  <si>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</si>
  <si>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</si>
  <si>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</si>
  <si>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</si>
  <si>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</si>
  <si>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</si>
  <si>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</si>
  <si>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</si>
  <si>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</si>
  <si>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</si>
  <si>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</si>
  <si>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</si>
  <si>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</si>
  <si>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</si>
  <si>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</si>
  <si>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</si>
  <si>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</si>
  <si>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</si>
  <si>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</si>
  <si>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</si>
  <si>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</si>
  <si>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</si>
  <si>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</si>
  <si>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</si>
  <si>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</si>
  <si>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</si>
  <si>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</si>
  <si>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</si>
  <si>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</si>
  <si>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</si>
  <si>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</si>
  <si>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</si>
  <si>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</si>
  <si>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</si>
  <si>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</si>
  <si>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</si>
  <si>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</si>
  <si>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</si>
  <si>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</si>
  <si>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</si>
  <si>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</si>
  <si>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</si>
  <si>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</si>
  <si>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</si>
  <si>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</si>
  <si>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</si>
  <si>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</si>
  <si>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</si>
  <si>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</si>
  <si>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</si>
  <si>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</si>
  <si>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</si>
  <si>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</si>
  <si>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</si>
  <si>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</si>
  <si>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</si>
  <si>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</si>
  <si>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</si>
  <si>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</si>
  <si>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</si>
  <si>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</si>
  <si>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</si>
  <si>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</si>
  <si>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</si>
  <si>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</si>
  <si>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</si>
  <si>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</si>
  <si>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</si>
  <si>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</si>
  <si>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</si>
  <si>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</si>
  <si>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</si>
  <si>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</si>
  <si>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</si>
  <si>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</si>
  <si>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</si>
  <si>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</si>
  <si>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</si>
  <si>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</si>
  <si>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</si>
  <si>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</si>
  <si>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</si>
  <si>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</si>
  <si>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</si>
  <si>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</si>
  <si>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</si>
  <si>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</si>
  <si>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</si>
  <si>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</si>
  <si>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</si>
  <si>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</si>
  <si>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</si>
  <si>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</si>
  <si>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</si>
  <si>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</si>
  <si>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</si>
  <si>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</si>
  <si>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</si>
  <si>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</si>
  <si>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</si>
  <si>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</si>
  <si>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</si>
  <si>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</si>
  <si>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</si>
  <si>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</si>
  <si>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</si>
  <si>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</si>
  <si>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</si>
  <si>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</si>
  <si>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</si>
  <si>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</si>
  <si>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</si>
  <si>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</si>
  <si>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</si>
  <si>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</si>
  <si>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</si>
  <si>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</si>
  <si>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</si>
  <si>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</si>
  <si>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</si>
  <si>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</si>
  <si>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</si>
  <si>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</si>
  <si>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</si>
  <si>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</si>
  <si>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</si>
  <si>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</si>
  <si>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</si>
  <si>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</si>
  <si>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</si>
  <si>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</si>
  <si>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</si>
  <si>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</si>
  <si>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</si>
  <si>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</si>
  <si>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</si>
  <si>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</si>
  <si>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</si>
  <si>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</si>
  <si>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</si>
  <si>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</si>
  <si>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</si>
  <si>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</si>
  <si>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</si>
  <si>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</si>
  <si>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</si>
  <si>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</si>
  <si>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</si>
  <si>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</si>
  <si>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</si>
  <si>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</si>
  <si>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</si>
  <si>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</si>
  <si>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</si>
  <si>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</si>
  <si>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</si>
  <si>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</si>
  <si>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</si>
  <si>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</si>
  <si>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</si>
  <si>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</si>
  <si>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</si>
  <si>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</si>
  <si>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</si>
  <si>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</si>
  <si>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</si>
  <si>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</si>
  <si>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</si>
  <si>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</si>
  <si>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</si>
  <si>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</si>
  <si>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</si>
  <si>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</si>
  <si>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</si>
  <si>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</si>
  <si>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</si>
  <si>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</si>
  <si>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</si>
  <si>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</si>
  <si>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</si>
  <si>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</si>
  <si>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</si>
  <si>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</si>
  <si>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</si>
  <si>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</si>
  <si>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</si>
  <si>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</si>
  <si>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</si>
  <si>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</si>
  <si>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</si>
  <si>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</si>
  <si>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</si>
  <si>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</si>
  <si>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</si>
  <si>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</si>
  <si>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</si>
  <si>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</si>
  <si>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</si>
  <si>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</si>
  <si>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</si>
  <si>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</si>
  <si>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</si>
  <si>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</si>
  <si>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</si>
  <si>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</si>
  <si>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</si>
  <si>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</si>
  <si>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</si>
  <si>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</si>
  <si>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</si>
  <si>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</si>
  <si>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</si>
  <si>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</si>
  <si>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</si>
  <si>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</si>
  <si>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</si>
  <si>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</si>
  <si>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</si>
  <si>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</si>
  <si>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</si>
  <si>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</si>
  <si>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</si>
  <si>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</si>
  <si>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</si>
  <si>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</si>
  <si>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</si>
  <si>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</si>
  <si>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</si>
  <si>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</si>
  <si>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</si>
  <si>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</si>
  <si>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</si>
  <si>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</si>
  <si>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</si>
  <si>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</si>
  <si>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</si>
  <si>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</si>
  <si>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</si>
  <si>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</si>
  <si>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</si>
  <si>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</si>
  <si>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</si>
  <si>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</si>
  <si>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</si>
  <si>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</si>
  <si>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</si>
  <si>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</si>
  <si>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</si>
  <si>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</si>
  <si>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</si>
  <si>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</si>
  <si>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</si>
  <si>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</si>
  <si>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</si>
  <si>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</si>
  <si>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</si>
  <si>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</si>
  <si>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</si>
  <si>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</si>
  <si>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</si>
  <si>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</si>
  <si>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</si>
  <si>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</si>
  <si>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</si>
  <si>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</si>
  <si>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</si>
  <si>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</si>
  <si>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</si>
  <si>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</si>
  <si>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</si>
  <si>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</si>
  <si>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</si>
  <si>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</si>
  <si>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</si>
  <si>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</si>
  <si>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</si>
  <si>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</si>
  <si>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</si>
  <si>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</si>
  <si>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</si>
  <si>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</si>
  <si>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</si>
  <si>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</si>
  <si>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</si>
  <si>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</si>
  <si>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</si>
  <si>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</si>
  <si>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</si>
  <si>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</si>
  <si>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</si>
  <si>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</si>
  <si>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</si>
  <si>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</si>
  <si>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</si>
  <si>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</si>
  <si>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</si>
  <si>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</si>
  <si>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</si>
  <si>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</si>
  <si>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</si>
  <si>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</si>
  <si>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</si>
  <si>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</si>
  <si>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</si>
  <si>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</si>
  <si>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</si>
  <si>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</si>
  <si>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</si>
  <si>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</si>
  <si>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</si>
  <si>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</si>
  <si>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</si>
  <si>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</si>
  <si>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</si>
  <si>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</si>
  <si>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</si>
  <si>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</si>
  <si>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</si>
  <si>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</si>
  <si>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</si>
  <si>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</si>
  <si>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</si>
  <si>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</si>
  <si>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</si>
  <si>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</si>
  <si>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</si>
  <si>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</si>
  <si>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</si>
  <si>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</si>
  <si>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</si>
  <si>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</si>
  <si>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</si>
  <si>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</si>
  <si>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</si>
  <si>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</si>
  <si>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</si>
  <si>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</si>
  <si>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</si>
  <si>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</si>
  <si>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</si>
  <si>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</si>
  <si>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</si>
  <si>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</si>
  <si>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</si>
  <si>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</si>
  <si>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</si>
  <si>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</si>
  <si>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</si>
  <si>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</si>
  <si>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</si>
  <si>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</si>
  <si>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</si>
  <si>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</si>
  <si>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</si>
  <si>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</si>
  <si>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</si>
  <si>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</si>
  <si>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</si>
  <si>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</si>
  <si>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</si>
  <si>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</si>
  <si>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</si>
  <si>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</si>
  <si>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</si>
  <si>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</si>
  <si>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</si>
  <si>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</si>
  <si>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</si>
  <si>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</si>
  <si>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</si>
  <si>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</si>
  <si>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</si>
  <si>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</si>
  <si>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</si>
  <si>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</si>
  <si>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</si>
  <si>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</si>
  <si>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</si>
  <si>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</si>
  <si>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</si>
  <si>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</si>
  <si>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</si>
  <si>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</si>
  <si>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</si>
  <si>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</si>
  <si>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</si>
  <si>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</si>
  <si>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</si>
  <si>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</si>
  <si>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</si>
  <si>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</si>
  <si>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</si>
  <si>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</si>
  <si>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</si>
  <si>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</si>
  <si>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</si>
  <si>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</si>
  <si>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</si>
  <si>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</si>
  <si>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</si>
  <si>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</si>
  <si>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</si>
  <si>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</si>
  <si>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</si>
  <si>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</si>
  <si>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</si>
  <si>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</si>
  <si>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</si>
  <si>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</si>
  <si>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</si>
  <si>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</si>
  <si>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</si>
  <si>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</si>
  <si>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</si>
  <si>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</si>
  <si>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</si>
  <si>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</si>
  <si>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</si>
  <si>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</si>
  <si>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</si>
  <si>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</si>
  <si>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</si>
  <si>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</si>
  <si>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</si>
  <si>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</si>
  <si>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</si>
  <si>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</si>
  <si>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</si>
  <si>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</si>
  <si>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</si>
  <si>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</si>
  <si>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</si>
  <si>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</si>
  <si>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</si>
  <si>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</si>
  <si>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</si>
  <si>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</si>
  <si>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</si>
  <si>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</si>
  <si>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</si>
  <si>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</si>
  <si>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</si>
  <si>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</si>
  <si>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</si>
  <si>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</si>
  <si>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</si>
  <si>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</si>
  <si>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</si>
  <si>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</si>
  <si>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</si>
  <si>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</si>
  <si>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</si>
  <si>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</si>
  <si>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</si>
  <si>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</si>
  <si>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</si>
  <si>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</si>
  <si>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</si>
  <si>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</si>
  <si>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</si>
  <si>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</si>
  <si>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</si>
  <si>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</si>
  <si>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</si>
  <si>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</si>
  <si>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</si>
  <si>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</si>
  <si>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</si>
  <si>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</si>
  <si>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</si>
  <si>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</si>
  <si>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</si>
  <si>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</si>
  <si>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</si>
  <si>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</si>
  <si>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</si>
  <si>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</si>
  <si>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</si>
  <si>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</si>
  <si>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</si>
  <si>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</si>
  <si>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</si>
  <si>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</si>
  <si>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</si>
  <si>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</si>
  <si>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</si>
  <si>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</si>
  <si>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</si>
  <si>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</si>
  <si>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</si>
  <si>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</si>
  <si>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</si>
  <si>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</si>
  <si>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</si>
  <si>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</si>
  <si>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</si>
  <si>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</si>
  <si>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</si>
  <si>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</si>
  <si>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</si>
  <si>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</si>
  <si>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</si>
  <si>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</si>
  <si>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</si>
  <si>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</si>
  <si>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</si>
  <si>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</si>
  <si>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</si>
  <si>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</si>
  <si>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</si>
  <si>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</si>
  <si>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</si>
  <si>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</si>
  <si>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</si>
  <si>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</si>
  <si>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</si>
  <si>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</si>
  <si>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</si>
  <si>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</si>
  <si>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</si>
  <si>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</si>
  <si>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</si>
  <si>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</si>
  <si>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</si>
  <si>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</si>
  <si>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</si>
  <si>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</si>
  <si>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</si>
  <si>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</si>
  <si>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</si>
  <si>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</si>
  <si>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</si>
  <si>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</si>
  <si>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</si>
  <si>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</si>
  <si>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</si>
  <si>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</si>
  <si>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</si>
  <si>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</si>
  <si>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</si>
  <si>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</si>
  <si>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</si>
  <si>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</si>
  <si>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</si>
  <si>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</si>
  <si>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</si>
  <si>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</si>
  <si>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</si>
  <si>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</si>
  <si>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</si>
  <si>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</si>
  <si>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</si>
  <si>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</si>
  <si>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</si>
  <si>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</si>
  <si>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</si>
  <si>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</si>
  <si>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</si>
  <si>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</si>
  <si>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</si>
  <si>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</si>
  <si>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</si>
  <si>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</si>
  <si>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</si>
  <si>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</si>
  <si>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</si>
  <si>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</si>
  <si>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</si>
  <si>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</si>
  <si>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</si>
  <si>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</si>
  <si>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</si>
  <si>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</si>
  <si>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</si>
  <si>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</si>
  <si>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</si>
  <si>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</si>
  <si>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</si>
  <si>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</si>
  <si>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</si>
  <si>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</si>
  <si>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</si>
  <si>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</si>
  <si>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</si>
  <si>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</si>
  <si>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</si>
  <si>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</si>
  <si>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</si>
  <si>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</si>
  <si>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</si>
  <si>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</si>
  <si>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</si>
  <si>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</si>
  <si>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</si>
  <si>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</si>
  <si>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</si>
  <si>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</si>
  <si>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</si>
  <si>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</si>
  <si>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</si>
  <si>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</si>
  <si>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</si>
  <si>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</si>
  <si>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</si>
  <si>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</si>
  <si>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</si>
  <si>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</si>
  <si>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</si>
  <si>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</si>
  <si>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</si>
  <si>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</si>
  <si>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</si>
  <si>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</si>
  <si>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</si>
  <si>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</si>
  <si>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</si>
  <si>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</si>
  <si>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</si>
  <si>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</si>
  <si>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</si>
  <si>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</si>
  <si>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</si>
  <si>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</si>
  <si>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</si>
  <si>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</si>
  <si>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</si>
  <si>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</si>
  <si>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</si>
  <si>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</si>
  <si>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</si>
  <si>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</si>
  <si>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</si>
  <si>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</si>
  <si>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</si>
  <si>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</si>
  <si>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</si>
  <si>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</si>
  <si>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</si>
  <si>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</si>
  <si>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</si>
  <si>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</si>
  <si>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</si>
  <si>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</si>
  <si>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</si>
  <si>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</si>
  <si>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</si>
  <si>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</si>
  <si>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</si>
  <si>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</si>
  <si>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</si>
  <si>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</si>
  <si>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</si>
  <si>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</si>
  <si>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</si>
  <si>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</si>
  <si>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</si>
  <si>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</si>
  <si>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</si>
  <si>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</si>
  <si>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</si>
  <si>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</si>
  <si>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</si>
  <si>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</si>
  <si>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</si>
  <si>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</si>
  <si>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</si>
  <si>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</si>
  <si>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</si>
  <si>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</si>
  <si>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</si>
  <si>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</si>
  <si>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</si>
  <si>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</si>
  <si>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</si>
  <si>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</si>
  <si>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</si>
  <si>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</si>
  <si>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</si>
  <si>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</si>
  <si>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</si>
  <si>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</si>
  <si>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</si>
  <si>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</si>
  <si>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</si>
  <si>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</si>
  <si>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</si>
  <si>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</si>
  <si>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</si>
  <si>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</si>
  <si>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</si>
  <si>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</si>
  <si>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</si>
  <si>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</si>
  <si>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</si>
  <si>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</si>
  <si>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</si>
  <si>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</si>
  <si>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</si>
  <si>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</si>
  <si>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</si>
  <si>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</si>
  <si>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</si>
  <si>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</si>
  <si>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</si>
  <si>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</si>
  <si>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</si>
  <si>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</si>
  <si>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</si>
  <si>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</si>
  <si>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</si>
  <si>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</si>
  <si>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</si>
  <si>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</si>
  <si>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</si>
  <si>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</si>
  <si>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</si>
  <si>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</si>
  <si>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</si>
  <si>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</si>
  <si>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</si>
  <si>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</si>
  <si>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</si>
  <si>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</si>
  <si>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</si>
  <si>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</si>
  <si>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</si>
  <si>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</si>
  <si>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</si>
  <si>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</si>
  <si>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</si>
  <si>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</si>
  <si>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</si>
  <si>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</si>
  <si>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</si>
  <si>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</si>
  <si>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</si>
  <si>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</si>
  <si>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</si>
  <si>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</si>
  <si>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</si>
  <si>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</si>
  <si>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</si>
  <si>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</si>
  <si>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</si>
  <si>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</si>
  <si>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</si>
  <si>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</si>
  <si>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</si>
  <si>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</si>
  <si>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</si>
  <si>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</si>
  <si>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</si>
  <si>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</si>
  <si>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</si>
  <si>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</si>
  <si>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</si>
  <si>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</si>
  <si>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</si>
  <si>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</si>
  <si>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</si>
  <si>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</si>
  <si>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</si>
  <si>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</si>
  <si>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</si>
  <si>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</si>
  <si>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</si>
  <si>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</si>
  <si>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</si>
  <si>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</si>
  <si>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</si>
  <si>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</si>
  <si>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</si>
  <si>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</si>
  <si>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</si>
  <si>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</si>
  <si>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</si>
  <si>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</si>
  <si>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</si>
  <si>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</si>
  <si>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</si>
  <si>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</si>
  <si>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</si>
  <si>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</si>
  <si>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</si>
  <si>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</si>
  <si>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</si>
  <si>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</si>
  <si>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</si>
  <si>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</si>
  <si>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</si>
  <si>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</si>
  <si>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</si>
  <si>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</si>
  <si>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</si>
  <si>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</si>
  <si>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</si>
  <si>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</si>
  <si>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</si>
  <si>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</si>
  <si>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</si>
  <si>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</si>
  <si>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</si>
  <si>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</si>
  <si>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</si>
  <si>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</si>
  <si>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</si>
  <si>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</si>
  <si>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</si>
  <si>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</si>
  <si>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</si>
  <si>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</si>
  <si>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</si>
  <si>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</si>
  <si>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</si>
  <si>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</si>
  <si>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</si>
  <si>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</si>
  <si>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</si>
  <si>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</si>
  <si>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</si>
  <si>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</si>
  <si>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</si>
  <si>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</si>
  <si>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</si>
  <si>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</si>
  <si>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</si>
  <si>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</si>
  <si>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</si>
  <si>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</si>
  <si>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</si>
  <si>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</si>
  <si>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</si>
  <si>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</si>
  <si>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</si>
  <si>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</si>
  <si>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</si>
  <si>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</si>
  <si>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</si>
  <si>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</si>
  <si>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</si>
  <si>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</si>
  <si>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</si>
  <si>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</si>
  <si>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</si>
  <si>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</si>
  <si>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</si>
  <si>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</si>
  <si>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</si>
  <si>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</si>
  <si>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</si>
  <si>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</si>
  <si>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</si>
  <si>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</si>
  <si>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</si>
  <si>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</si>
  <si>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</si>
  <si>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</si>
  <si>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</si>
  <si>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</si>
  <si>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</si>
  <si>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</si>
  <si>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</si>
  <si>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</si>
  <si>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</si>
  <si>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</si>
  <si>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</si>
  <si>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</si>
  <si>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</si>
  <si>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</si>
  <si>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</si>
  <si>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</si>
  <si>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</si>
  <si>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</si>
  <si>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</si>
  <si>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</si>
  <si>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</si>
  <si>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</si>
  <si>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</si>
  <si>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</si>
  <si>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</si>
  <si>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</si>
  <si>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</si>
  <si>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</si>
  <si>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</si>
  <si>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</si>
  <si>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</si>
  <si>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</si>
  <si>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</si>
  <si>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</si>
  <si>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</si>
  <si>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</si>
  <si>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</si>
  <si>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</si>
  <si>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</si>
  <si>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</si>
  <si>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</si>
  <si>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</si>
  <si>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</si>
  <si>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</si>
  <si>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</si>
  <si>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</si>
  <si>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</si>
  <si>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</si>
  <si>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</si>
  <si>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</si>
  <si>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</si>
  <si>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</si>
  <si>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</si>
  <si>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</si>
  <si>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</si>
  <si>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</si>
  <si>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</si>
  <si>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</si>
  <si>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</si>
  <si>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</si>
  <si>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</si>
  <si>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</si>
  <si>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</si>
  <si>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</si>
  <si>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</si>
  <si>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</si>
  <si>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</si>
  <si>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</si>
  <si>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</si>
  <si>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</si>
  <si>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</si>
  <si>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</si>
  <si>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</si>
  <si>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</si>
  <si>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</si>
  <si>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</si>
  <si>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</si>
  <si>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</si>
  <si>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</si>
  <si>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</si>
  <si>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</si>
  <si>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</si>
  <si>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</si>
  <si>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</si>
  <si>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</si>
  <si>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</si>
  <si>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</si>
  <si>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</si>
  <si>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</si>
  <si>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</si>
  <si>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</si>
  <si>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</si>
  <si>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</si>
  <si>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</si>
  <si>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</si>
  <si>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</si>
  <si>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</si>
  <si>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</si>
  <si>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</si>
  <si>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</si>
  <si>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</si>
  <si>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</si>
  <si>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</si>
  <si>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</si>
  <si>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</si>
  <si>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</si>
  <si>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</si>
  <si>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</si>
  <si>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</si>
  <si>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</si>
  <si>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</si>
  <si>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</si>
  <si>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</si>
  <si>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</si>
  <si>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</si>
  <si>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</si>
  <si>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</si>
  <si>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</si>
  <si>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</si>
  <si>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</si>
  <si>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</si>
  <si>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</si>
  <si>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</si>
  <si>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</si>
  <si>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</si>
  <si>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</si>
  <si>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</si>
  <si>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</si>
  <si>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</si>
  <si>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</si>
  <si>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</si>
  <si>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</si>
  <si>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</si>
  <si>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</si>
  <si>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</si>
  <si>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</si>
  <si>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</si>
  <si>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</si>
  <si>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</si>
  <si>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</si>
  <si>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</si>
  <si>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</si>
  <si>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</si>
  <si>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</si>
  <si>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</si>
  <si>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</si>
  <si>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</si>
  <si>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</si>
  <si>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</si>
  <si>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</si>
  <si>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</si>
  <si>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</si>
  <si>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</si>
  <si>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</si>
  <si>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</si>
  <si>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</si>
  <si>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</si>
  <si>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</si>
  <si>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</si>
  <si>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</si>
  <si>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</si>
  <si>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</si>
  <si>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</si>
  <si>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</si>
  <si>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</si>
  <si>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</si>
  <si>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</si>
  <si>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</si>
  <si>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</si>
  <si>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</si>
  <si>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</si>
  <si>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</si>
  <si>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</si>
  <si>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</si>
  <si>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</si>
  <si>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</si>
  <si>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</si>
  <si>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</si>
  <si>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</si>
  <si>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</si>
  <si>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</si>
  <si>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</si>
  <si>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</si>
  <si>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</si>
  <si>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</si>
  <si>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</si>
  <si>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</si>
  <si>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</si>
  <si>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</si>
  <si>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</si>
  <si>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</si>
  <si>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</si>
  <si>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</si>
  <si>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</si>
  <si>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</si>
  <si>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</si>
  <si>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</si>
  <si>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</si>
  <si>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</si>
  <si>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</si>
  <si>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</si>
  <si>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</si>
  <si>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</si>
  <si>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</si>
  <si>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</si>
  <si>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</si>
  <si>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</si>
  <si>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</si>
  <si>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</si>
  <si>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</si>
  <si>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</si>
  <si>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</si>
  <si>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</si>
  <si>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</si>
  <si>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</si>
  <si>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</si>
  <si>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</si>
  <si>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</si>
  <si>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</si>
  <si>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</si>
  <si>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</si>
  <si>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</si>
  <si>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</si>
  <si>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</si>
  <si>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</si>
  <si>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</si>
  <si>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</si>
  <si>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</si>
  <si>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</si>
  <si>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</si>
  <si>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</si>
  <si>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</si>
  <si>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</si>
  <si>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</si>
  <si>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</si>
  <si>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</si>
  <si>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</si>
  <si>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</si>
  <si>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</si>
  <si>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</si>
  <si>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</si>
  <si>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</si>
  <si>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</si>
  <si>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</si>
  <si>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</si>
  <si>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</si>
  <si>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</si>
  <si>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</si>
  <si>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</si>
  <si>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</si>
  <si>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</si>
  <si>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</si>
  <si>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</si>
  <si>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</si>
  <si>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</si>
  <si>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</si>
  <si>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</si>
  <si>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</si>
  <si>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</si>
  <si>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</si>
  <si>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</si>
  <si>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</si>
  <si>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</si>
  <si>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</si>
  <si>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</si>
  <si>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</si>
  <si>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</si>
  <si>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</si>
  <si>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</si>
  <si>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</si>
  <si>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</si>
  <si>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</si>
  <si>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</si>
  <si>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</si>
  <si>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</si>
  <si>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</si>
  <si>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</si>
  <si>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</si>
  <si>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</si>
  <si>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</si>
  <si>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</si>
  <si>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</si>
  <si>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</si>
  <si>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</si>
  <si>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</si>
  <si>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</si>
  <si>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</si>
  <si>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</si>
  <si>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</si>
  <si>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</si>
  <si>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</si>
  <si>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</si>
  <si>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</si>
  <si>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</si>
  <si>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</si>
  <si>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</si>
  <si>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</si>
  <si>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</si>
  <si>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</si>
  <si>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</si>
  <si>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</si>
  <si>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</si>
  <si>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</si>
  <si>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</si>
  <si>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</si>
  <si>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</si>
  <si>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</si>
  <si>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</si>
  <si>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</si>
  <si>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</si>
  <si>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</si>
  <si>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</si>
  <si>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</si>
  <si>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</si>
  <si>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</si>
  <si>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</si>
  <si>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</si>
  <si>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</si>
  <si>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</si>
  <si>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</si>
  <si>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</si>
  <si>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</si>
  <si>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</si>
  <si>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</si>
  <si>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</si>
  <si>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</si>
  <si>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</si>
  <si>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</si>
  <si>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</si>
  <si>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</si>
  <si>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</si>
  <si>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</si>
  <si>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</si>
  <si>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</si>
  <si>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</si>
  <si>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</si>
  <si>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</si>
  <si>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</si>
  <si>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</si>
  <si>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</si>
  <si>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</si>
  <si>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</si>
  <si>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</si>
  <si>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</si>
  <si>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</si>
  <si>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</si>
  <si>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</si>
  <si>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</si>
  <si>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</si>
  <si>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</si>
  <si>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</si>
  <si>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</si>
  <si>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</si>
  <si>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</si>
  <si>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</si>
  <si>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</si>
  <si>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</si>
  <si>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</si>
  <si>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</si>
  <si>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</si>
  <si>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</si>
  <si>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</si>
  <si>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</si>
  <si>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</si>
  <si>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</si>
  <si>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</si>
  <si>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</si>
  <si>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</si>
  <si>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</si>
  <si>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</si>
  <si>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</si>
  <si>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</si>
  <si>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</si>
  <si>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</si>
  <si>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</si>
  <si>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</si>
  <si>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</si>
  <si>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</si>
  <si>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</si>
  <si>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</si>
  <si>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</si>
  <si>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</si>
  <si>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</si>
  <si>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</si>
  <si>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</si>
  <si>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</si>
  <si>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</si>
  <si>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</si>
  <si>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</si>
  <si>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</si>
  <si>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</si>
  <si>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</si>
  <si>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</si>
  <si>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</si>
  <si>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</si>
  <si>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</si>
  <si>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</si>
  <si>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</si>
  <si>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</si>
  <si>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</si>
  <si>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</si>
  <si>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</si>
  <si>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</si>
  <si>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</si>
  <si>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</si>
  <si>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</si>
  <si>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</si>
  <si>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</si>
  <si>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</si>
  <si>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</si>
  <si>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</si>
  <si>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</si>
  <si>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</si>
  <si>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</si>
  <si>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</si>
  <si>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</si>
  <si>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</si>
  <si>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</si>
  <si>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</si>
  <si>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</si>
  <si>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</si>
  <si>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</si>
  <si>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</si>
  <si>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</si>
  <si>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</si>
  <si>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</si>
  <si>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</si>
  <si>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</si>
  <si>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</si>
  <si>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</si>
  <si>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</si>
  <si>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</si>
  <si>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</si>
  <si>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</si>
  <si>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</si>
  <si>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</si>
  <si>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</si>
  <si>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</si>
  <si>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</si>
  <si>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</si>
  <si>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</si>
  <si>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</si>
  <si>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</si>
  <si>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</si>
  <si>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</si>
  <si>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</si>
  <si>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</si>
  <si>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</si>
  <si>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</si>
  <si>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</si>
  <si>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</si>
  <si>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</si>
  <si>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</si>
  <si>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</si>
  <si>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</si>
  <si>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</si>
  <si>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</si>
  <si>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</si>
  <si>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</si>
  <si>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</si>
  <si>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</si>
  <si>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</si>
  <si>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</si>
  <si>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</si>
  <si>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</si>
  <si>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</si>
  <si>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</si>
  <si>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</si>
  <si>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</si>
  <si>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</si>
  <si>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</si>
  <si>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</si>
  <si>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</si>
  <si>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</si>
  <si>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</si>
  <si>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</si>
  <si>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</si>
  <si>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</si>
  <si>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</si>
  <si>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</si>
  <si>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</si>
  <si>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</si>
  <si>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</si>
  <si>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</si>
  <si>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</si>
  <si>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</si>
  <si>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</si>
  <si>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</si>
  <si>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</si>
  <si>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</si>
  <si>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</si>
  <si>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</si>
  <si>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</si>
  <si>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</si>
  <si>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</si>
  <si>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</si>
  <si>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</si>
  <si>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</si>
  <si>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</si>
  <si>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</si>
  <si>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</si>
  <si>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</si>
  <si>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</si>
  <si>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</si>
  <si>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</si>
  <si>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</si>
  <si>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</si>
  <si>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</si>
  <si>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</si>
  <si>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</si>
  <si>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</si>
  <si>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</si>
  <si>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</si>
  <si>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</si>
  <si>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</si>
  <si>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</si>
  <si>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</si>
  <si>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</si>
  <si>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</si>
  <si>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</si>
  <si>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</si>
  <si>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</si>
  <si>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</si>
  <si>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</si>
  <si>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</si>
  <si>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</si>
  <si>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</si>
  <si>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</si>
  <si>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</si>
  <si>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</si>
  <si>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</si>
  <si>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</si>
  <si>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</si>
  <si>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</si>
  <si>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</si>
  <si>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</si>
  <si>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</si>
  <si>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</si>
  <si>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</si>
  <si>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</si>
  <si>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</si>
  <si>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</si>
  <si>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</si>
  <si>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</si>
  <si>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</si>
  <si>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</si>
  <si>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</si>
  <si>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</si>
  <si>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</si>
  <si>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</si>
  <si>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</si>
  <si>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</si>
  <si>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</si>
  <si>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</si>
  <si>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</si>
  <si>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</si>
  <si>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</si>
  <si>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</si>
  <si>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</si>
  <si>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</si>
  <si>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</si>
  <si>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</si>
  <si>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</si>
  <si>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</si>
  <si>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</si>
  <si>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</si>
  <si>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</si>
  <si>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</si>
  <si>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</si>
  <si>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</si>
  <si>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</si>
  <si>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</si>
  <si>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</si>
  <si>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</si>
  <si>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</si>
  <si>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</si>
  <si>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</si>
  <si>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</si>
  <si>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</si>
  <si>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</si>
  <si>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</si>
  <si>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</si>
  <si>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</si>
  <si>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</si>
  <si>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</si>
  <si>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</si>
  <si>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</si>
  <si>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</si>
  <si>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</si>
  <si>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</si>
  <si>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</si>
  <si>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</si>
  <si>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</si>
  <si>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</si>
  <si>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</si>
  <si>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</si>
  <si>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</si>
  <si>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</si>
  <si>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</si>
  <si>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</si>
  <si>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</si>
  <si>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</si>
  <si>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</si>
  <si>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</si>
  <si>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</si>
  <si>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</si>
  <si>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</si>
  <si>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</si>
  <si>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</si>
  <si>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</si>
  <si>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</si>
  <si>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</si>
  <si>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</si>
  <si>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</si>
  <si>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</si>
  <si>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</si>
  <si>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</si>
  <si>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</si>
  <si>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</si>
  <si>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</si>
  <si>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</si>
  <si>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</si>
  <si>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</si>
  <si>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</si>
  <si>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</si>
  <si>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</si>
  <si>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</si>
  <si>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</si>
  <si>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</si>
  <si>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</si>
  <si>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</si>
  <si>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</si>
  <si>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</si>
  <si>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</si>
  <si>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</si>
  <si>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</si>
  <si>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</si>
  <si>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</si>
  <si>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</si>
  <si>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</si>
  <si>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</si>
  <si>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</si>
  <si>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</si>
  <si>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</si>
  <si>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</si>
  <si>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</si>
  <si>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</si>
  <si>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</si>
  <si>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</si>
  <si>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</si>
  <si>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</si>
  <si>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</si>
  <si>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</si>
  <si>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</si>
  <si>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</si>
  <si>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</si>
  <si>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</si>
  <si>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</si>
  <si>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</si>
  <si>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</si>
  <si>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</si>
  <si>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</si>
  <si>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</si>
  <si>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</si>
  <si>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</si>
  <si>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</si>
  <si>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</si>
  <si>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</si>
  <si>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</si>
  <si>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</si>
  <si>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</si>
  <si>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</si>
  <si>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</si>
  <si>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</si>
  <si>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</si>
  <si>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</si>
  <si>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</si>
  <si>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</si>
  <si>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</si>
  <si>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</si>
  <si>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</si>
  <si>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</si>
  <si>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</si>
  <si>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</si>
  <si>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</si>
  <si>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</si>
  <si>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</si>
  <si>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</si>
  <si>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</si>
  <si>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</si>
  <si>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</si>
  <si>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</si>
  <si>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</si>
  <si>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</si>
  <si>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</si>
  <si>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</si>
  <si>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</si>
  <si>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</si>
  <si>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</si>
  <si>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</si>
  <si>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</si>
  <si>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</si>
  <si>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</si>
  <si>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</si>
  <si>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</si>
  <si>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</si>
  <si>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</si>
  <si>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</si>
  <si>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</si>
  <si>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</si>
  <si>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</si>
  <si>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</si>
  <si>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</si>
  <si>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</si>
  <si>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</si>
  <si>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</si>
  <si>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</si>
  <si>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</si>
  <si>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</si>
  <si>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</si>
  <si>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</si>
  <si>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</si>
  <si>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</si>
  <si>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</si>
  <si>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</si>
  <si>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</si>
  <si>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</si>
  <si>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</si>
  <si>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</si>
  <si>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</si>
  <si>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</si>
  <si>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</si>
  <si>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</si>
  <si>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</si>
  <si>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</si>
  <si>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</si>
  <si>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</si>
  <si>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</si>
  <si>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</si>
  <si>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</si>
  <si>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</si>
  <si>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</si>
  <si>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</si>
  <si>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</si>
  <si>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</si>
  <si>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</si>
  <si>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</si>
  <si>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</si>
  <si>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</si>
  <si>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</si>
  <si>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</si>
  <si>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</si>
  <si>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</si>
  <si>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</si>
  <si>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</si>
  <si>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</si>
  <si>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</si>
  <si>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</si>
  <si>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</si>
  <si>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</si>
  <si>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</si>
  <si>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</si>
  <si>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</si>
  <si>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</si>
  <si>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</si>
  <si>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</si>
  <si>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</si>
  <si>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</si>
  <si>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</si>
  <si>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</si>
  <si>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</si>
  <si>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</si>
  <si>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</si>
  <si>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</si>
  <si>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</si>
  <si>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</si>
  <si>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</si>
  <si>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</si>
  <si>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</si>
  <si>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</si>
  <si>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</si>
  <si>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</si>
  <si>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</si>
  <si>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</si>
  <si>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</si>
  <si>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</si>
  <si>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</si>
  <si>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</si>
  <si>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</si>
  <si>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</si>
  <si>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</si>
  <si>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</si>
  <si>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</si>
  <si>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</si>
  <si>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</si>
  <si>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</si>
  <si>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</si>
  <si>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</si>
  <si>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</si>
  <si>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</si>
  <si>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</si>
  <si>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</si>
  <si>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</si>
  <si>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</si>
  <si>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</si>
  <si>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</si>
  <si>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</si>
  <si>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</si>
  <si>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</si>
  <si>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</si>
  <si>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</si>
  <si>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</si>
  <si>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</si>
  <si>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</si>
  <si>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</si>
  <si>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</si>
  <si>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</si>
  <si>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</si>
  <si>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</si>
  <si>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</si>
  <si>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</si>
  <si>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</si>
  <si>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</si>
  <si>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</si>
  <si>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</si>
  <si>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</si>
  <si>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</si>
  <si>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</si>
  <si>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</si>
  <si>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</si>
  <si>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</si>
  <si>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</si>
  <si>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</si>
  <si>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</si>
  <si>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</si>
  <si>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</si>
  <si>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</si>
  <si>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</si>
  <si>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</si>
  <si>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</si>
  <si>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</si>
  <si>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</si>
  <si>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</si>
  <si>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</si>
  <si>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</si>
  <si>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</si>
  <si>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</si>
  <si>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</si>
  <si>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</si>
  <si>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</si>
  <si>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</si>
  <si>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</si>
  <si>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</si>
  <si>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</si>
  <si>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</si>
  <si>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</si>
  <si>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</si>
  <si>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</si>
  <si>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</si>
  <si>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</si>
  <si>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</si>
  <si>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</si>
  <si>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</si>
  <si>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</si>
  <si>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</si>
  <si>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</si>
  <si>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</si>
  <si>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</si>
  <si>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</si>
  <si>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</si>
  <si>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</si>
  <si>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</si>
  <si>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</si>
  <si>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</si>
  <si>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</si>
  <si>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</si>
  <si>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</si>
  <si>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</si>
  <si>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</si>
  <si>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</si>
  <si>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</si>
  <si>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</si>
  <si>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</si>
  <si>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</si>
  <si>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</si>
  <si>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</si>
  <si>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</si>
  <si>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</si>
  <si>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</si>
  <si>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</si>
  <si>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</si>
  <si>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</si>
  <si>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</si>
  <si>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</si>
  <si>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</si>
  <si>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</si>
  <si>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</si>
  <si>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</si>
  <si>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</si>
  <si>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</si>
  <si>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</si>
  <si>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</si>
  <si>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</si>
  <si>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</si>
  <si>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</si>
  <si>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</si>
  <si>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</si>
  <si>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</si>
  <si>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</si>
  <si>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</si>
  <si>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</si>
  <si>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</si>
  <si>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</si>
  <si>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</si>
  <si>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</si>
  <si>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</si>
  <si>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</si>
  <si>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</si>
  <si>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</si>
  <si>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</si>
  <si>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</si>
  <si>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</si>
  <si>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</si>
  <si>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</si>
  <si>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</si>
  <si>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</si>
  <si>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</si>
  <si>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</si>
  <si>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</si>
  <si>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</si>
  <si>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</si>
  <si>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</si>
  <si>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</si>
  <si>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</si>
  <si>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</si>
  <si>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</si>
  <si>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</si>
  <si>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</si>
  <si>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</si>
  <si>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</si>
  <si>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</si>
  <si>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</si>
  <si>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</si>
  <si>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</si>
  <si>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</si>
  <si>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</si>
  <si>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</si>
  <si>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</si>
  <si>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</si>
  <si>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</si>
  <si>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</si>
  <si>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</si>
  <si>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</si>
  <si>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</si>
  <si>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</si>
  <si>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</si>
  <si>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</si>
  <si>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</si>
  <si>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</si>
  <si>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</si>
  <si>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</si>
  <si>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</si>
  <si>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</si>
  <si>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</si>
  <si>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</si>
  <si>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</si>
  <si>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</si>
  <si>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</si>
  <si>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</si>
  <si>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</si>
  <si>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</si>
  <si>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</si>
  <si>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</si>
  <si>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</si>
  <si>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</si>
  <si>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</si>
  <si>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</si>
  <si>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</si>
  <si>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</si>
  <si>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</si>
  <si>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</si>
  <si>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</si>
  <si>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</si>
  <si>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</si>
  <si>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</si>
  <si>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</si>
  <si>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</si>
  <si>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</si>
  <si>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</si>
  <si>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</si>
  <si>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</si>
  <si>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</si>
  <si>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</si>
  <si>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</si>
  <si>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</si>
  <si>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</si>
  <si>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</si>
  <si>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</si>
  <si>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</si>
  <si>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</si>
  <si>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</si>
  <si>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</si>
  <si>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</si>
  <si>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</si>
  <si>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</si>
  <si>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</si>
  <si>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</si>
  <si>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</si>
  <si>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</si>
  <si>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</si>
  <si>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</si>
  <si>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</si>
  <si>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</si>
  <si>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</si>
  <si>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</si>
  <si>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</si>
  <si>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</si>
  <si>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</si>
  <si>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</si>
  <si>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</si>
  <si>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</si>
  <si>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</si>
  <si>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</si>
  <si>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</si>
  <si>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</si>
  <si>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</si>
  <si>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</si>
  <si>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</si>
  <si>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</si>
  <si>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</si>
  <si>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</si>
  <si>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</si>
  <si>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</si>
  <si>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</si>
  <si>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</si>
  <si>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</si>
  <si>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</si>
  <si>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</si>
  <si>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</si>
  <si>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</si>
  <si>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</si>
  <si>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</si>
  <si>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</si>
  <si>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</si>
  <si>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</si>
  <si>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</si>
  <si>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</si>
  <si>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</si>
  <si>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</si>
  <si>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</si>
  <si>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</si>
  <si>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</si>
  <si>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</si>
  <si>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</si>
  <si>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</si>
  <si>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</si>
  <si>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</si>
  <si>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</si>
  <si>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</si>
  <si>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</si>
  <si>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</si>
  <si>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</si>
  <si>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</si>
  <si>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</si>
  <si>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</si>
  <si>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</si>
  <si>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</si>
  <si>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</si>
  <si>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</si>
  <si>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</si>
  <si>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</si>
  <si>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</si>
  <si>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</si>
  <si>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</si>
  <si>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</si>
  <si>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</si>
  <si>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</si>
  <si>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</si>
  <si>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</si>
  <si>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</si>
  <si>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</si>
  <si>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</si>
  <si>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</si>
  <si>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</si>
  <si>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</si>
  <si>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</si>
  <si>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</si>
  <si>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</si>
  <si>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</si>
  <si>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</si>
  <si>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</si>
  <si>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</si>
  <si>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</si>
  <si>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</si>
  <si>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</si>
  <si>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</si>
  <si>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</si>
  <si>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</si>
  <si>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</si>
  <si>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</si>
  <si>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</si>
  <si>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</si>
  <si>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</si>
  <si>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</si>
  <si>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</si>
  <si>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</si>
  <si>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</si>
  <si>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</si>
  <si>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</si>
  <si>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</si>
  <si>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</si>
  <si>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</si>
  <si>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</si>
  <si>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</si>
  <si>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</si>
  <si>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</si>
  <si>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</si>
  <si>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</si>
  <si>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</si>
  <si>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</si>
  <si>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</si>
  <si>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</si>
  <si>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</si>
  <si>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</si>
  <si>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</si>
  <si>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</si>
  <si>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</si>
  <si>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</si>
  <si>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</si>
  <si>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</si>
  <si>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</si>
  <si>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</si>
  <si>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</si>
  <si>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</si>
  <si>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</si>
  <si>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</si>
  <si>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</si>
  <si>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</si>
  <si>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</si>
  <si>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</si>
  <si>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</si>
  <si>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</si>
  <si>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</si>
  <si>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</si>
  <si>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</si>
  <si>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</si>
  <si>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</si>
  <si>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</si>
  <si>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</si>
  <si>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</si>
  <si>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</si>
  <si>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</si>
  <si>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</si>
  <si>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</si>
  <si>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</si>
  <si>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</si>
  <si>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</si>
  <si>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</si>
  <si>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</si>
  <si>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</si>
  <si>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</si>
  <si>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</si>
  <si>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</si>
  <si>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</si>
  <si>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</si>
  <si>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</si>
  <si>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</si>
  <si>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</si>
  <si>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</si>
  <si>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</si>
  <si>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</si>
  <si>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</si>
  <si>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</si>
  <si>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</si>
  <si>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</si>
  <si>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</si>
  <si>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</si>
  <si>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</si>
  <si>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</si>
  <si>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</si>
  <si>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</si>
  <si>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</si>
  <si>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</si>
  <si>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</si>
  <si>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</si>
  <si>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</si>
  <si>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</si>
  <si>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</si>
  <si>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</si>
  <si>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</si>
  <si>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</si>
  <si>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</si>
  <si>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</si>
  <si>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</si>
  <si>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</si>
  <si>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</si>
  <si>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</si>
  <si>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</si>
  <si>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</si>
  <si>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</si>
  <si>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</si>
  <si>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</si>
  <si>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</si>
  <si>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</si>
  <si>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</si>
  <si>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</si>
  <si>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</si>
  <si>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</si>
  <si>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</si>
  <si>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</si>
  <si>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</si>
  <si>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</si>
  <si>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</si>
  <si>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</si>
  <si>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</si>
  <si>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</si>
  <si>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</si>
  <si>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</si>
  <si>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</si>
  <si>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</si>
  <si>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</si>
  <si>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</si>
  <si>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</si>
  <si>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</si>
  <si>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</si>
  <si>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</si>
  <si>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</si>
  <si>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</si>
  <si>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</si>
  <si>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</si>
  <si>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</si>
  <si>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</si>
  <si>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</si>
  <si>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</si>
  <si>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</si>
  <si>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</si>
  <si>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</si>
  <si>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</si>
  <si>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</si>
  <si>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</si>
  <si>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</si>
  <si>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</si>
  <si>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</si>
  <si>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</si>
  <si>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</si>
  <si>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</si>
  <si>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</si>
  <si>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</si>
  <si>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</si>
  <si>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</si>
  <si>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</si>
  <si>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</si>
  <si>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</si>
  <si>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</si>
  <si>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</si>
  <si>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</si>
  <si>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</si>
  <si>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</si>
  <si>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</si>
  <si>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</si>
  <si>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</si>
  <si>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</si>
  <si>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</si>
  <si>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</si>
  <si>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</si>
  <si>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</si>
  <si>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</si>
  <si>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</si>
  <si>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</si>
  <si>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</si>
  <si>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</si>
  <si>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</si>
  <si>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</si>
  <si>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</si>
  <si>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</si>
  <si>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</si>
  <si>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</si>
  <si>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</si>
  <si>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</si>
  <si>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</si>
  <si>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</si>
  <si>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</si>
  <si>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</si>
  <si>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</si>
  <si>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</si>
  <si>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</si>
  <si>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</si>
  <si>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</si>
  <si>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</si>
  <si>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</si>
  <si>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</si>
  <si>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</si>
  <si>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</si>
  <si>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</si>
  <si>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</si>
  <si>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</si>
  <si>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</si>
  <si>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</si>
  <si>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</si>
  <si>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</si>
  <si>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</si>
  <si>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</si>
  <si>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</si>
  <si>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</si>
  <si>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</si>
  <si>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</si>
  <si>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</si>
  <si>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</si>
  <si>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</si>
  <si>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</si>
  <si>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</si>
  <si>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</si>
  <si>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</si>
  <si>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</si>
  <si>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</si>
  <si>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</si>
  <si>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</si>
  <si>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</si>
  <si>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</si>
  <si>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</si>
  <si>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</si>
  <si>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</si>
  <si>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</si>
  <si>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</si>
  <si>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</si>
  <si>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</si>
  <si>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</si>
  <si>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</si>
  <si>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</si>
  <si>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</si>
  <si>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</si>
  <si>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</si>
  <si>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</si>
  <si>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</si>
  <si>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</si>
  <si>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</si>
  <si>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</si>
  <si>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</si>
  <si>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</si>
  <si>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</si>
  <si>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</si>
  <si>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</si>
  <si>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</si>
  <si>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</si>
  <si>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</si>
  <si>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</si>
  <si>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</si>
  <si>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</si>
  <si>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</si>
  <si>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</si>
  <si>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</si>
  <si>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</si>
  <si>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</si>
  <si>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</si>
  <si>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</si>
  <si>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</si>
  <si>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</si>
  <si>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</si>
  <si>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</si>
  <si>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</si>
  <si>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</si>
  <si>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</si>
  <si>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</si>
  <si>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</si>
  <si>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</si>
  <si>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</si>
  <si>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</si>
  <si>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</si>
  <si>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</si>
  <si>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</si>
  <si>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</si>
  <si>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</si>
  <si>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</si>
  <si>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</si>
  <si>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</si>
  <si>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</si>
  <si>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</si>
  <si>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</si>
  <si>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</si>
  <si>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</si>
  <si>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</si>
  <si>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</si>
  <si>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</si>
  <si>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</si>
  <si>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</si>
  <si>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</si>
  <si>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</si>
  <si>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</si>
  <si>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</si>
  <si>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</si>
  <si>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</si>
  <si>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</si>
  <si>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</si>
  <si>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</si>
  <si>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</si>
  <si>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</si>
  <si>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</si>
  <si>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</si>
  <si>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</si>
  <si>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</si>
  <si>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</si>
  <si>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</si>
  <si>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</si>
  <si>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</si>
  <si>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</si>
  <si>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</si>
  <si>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</si>
  <si>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</si>
  <si>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</si>
  <si>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</si>
  <si>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</si>
  <si>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</si>
  <si>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</si>
  <si>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</si>
  <si>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</si>
  <si>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</si>
  <si>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</si>
  <si>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</si>
  <si>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</si>
  <si>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</si>
  <si>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</si>
  <si>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</si>
  <si>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</si>
  <si>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</si>
  <si>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</si>
  <si>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</si>
  <si>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</si>
  <si>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</si>
  <si>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</si>
  <si>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</si>
  <si>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</si>
  <si>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</si>
  <si>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</si>
  <si>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</si>
  <si>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</si>
  <si>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</si>
  <si>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</si>
  <si>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</si>
  <si>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</si>
  <si>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</si>
  <si>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</si>
  <si>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</si>
  <si>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</si>
  <si>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</si>
  <si>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</si>
  <si>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</si>
  <si>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</si>
  <si>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</si>
  <si>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</si>
  <si>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</si>
  <si>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</si>
  <si>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</si>
  <si>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</si>
  <si>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</si>
  <si>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</si>
  <si>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</si>
  <si>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</si>
  <si>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</si>
  <si>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</si>
  <si>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</si>
  <si>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</si>
  <si>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</si>
  <si>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</si>
  <si>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</si>
  <si>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</si>
  <si>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</si>
  <si>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</si>
  <si>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</si>
  <si>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</si>
  <si>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</si>
  <si>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</si>
  <si>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</si>
  <si>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</si>
  <si>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</si>
  <si>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</si>
  <si>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</si>
  <si>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</si>
  <si>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</si>
  <si>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</si>
  <si>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</si>
  <si>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</si>
  <si>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</si>
  <si>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</si>
  <si>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</si>
  <si>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</si>
  <si>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</si>
  <si>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</si>
  <si>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</si>
  <si>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</si>
  <si>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</si>
  <si>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</si>
  <si>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</si>
  <si>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</si>
  <si>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</si>
  <si>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</si>
  <si>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</si>
  <si>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</si>
  <si>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</si>
  <si>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</si>
  <si>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</si>
  <si>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</si>
  <si>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</si>
  <si>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</si>
  <si>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</si>
  <si>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</si>
  <si>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</si>
  <si>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</si>
  <si>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</si>
  <si>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</si>
  <si>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</si>
  <si>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</si>
  <si>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</si>
  <si>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</si>
  <si>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</si>
  <si>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</si>
  <si>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</si>
  <si>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</si>
  <si>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</si>
  <si>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</si>
  <si>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</si>
  <si>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</si>
  <si>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</si>
  <si>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</si>
  <si>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</si>
  <si>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</si>
  <si>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</si>
  <si>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</si>
  <si>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</si>
  <si>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</si>
  <si>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</si>
  <si>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</si>
  <si>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</si>
  <si>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</si>
  <si>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</si>
  <si>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</si>
  <si>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</si>
  <si>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</si>
  <si>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</si>
  <si>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</si>
  <si>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</si>
  <si>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</si>
  <si>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</si>
  <si>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</si>
  <si>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</si>
  <si>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</si>
  <si>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</si>
  <si>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</si>
  <si>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</si>
  <si>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</si>
  <si>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</si>
  <si>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</si>
  <si>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</si>
  <si>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</si>
  <si>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</si>
  <si>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</si>
  <si>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</si>
  <si>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</si>
  <si>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</si>
  <si>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</si>
  <si>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</si>
  <si>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</si>
  <si>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</si>
  <si>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</si>
  <si>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</si>
  <si>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</si>
  <si>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</si>
  <si>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</si>
  <si>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</si>
  <si>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</si>
  <si>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</si>
  <si>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</si>
  <si>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</si>
  <si>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</si>
  <si>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</si>
  <si>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</si>
  <si>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</si>
  <si>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</si>
  <si>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</si>
  <si>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</si>
  <si>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</si>
  <si>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</si>
  <si>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</si>
  <si>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</si>
  <si>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</si>
  <si>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</si>
  <si>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</si>
  <si>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</si>
  <si>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</si>
  <si>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</si>
  <si>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</si>
  <si>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</si>
  <si>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</si>
  <si>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</si>
  <si>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</si>
  <si>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</si>
  <si>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</si>
  <si>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</si>
  <si>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</si>
  <si>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</si>
  <si>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</si>
  <si>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</si>
  <si>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</si>
  <si>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</si>
  <si>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</si>
  <si>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</si>
  <si>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</si>
  <si>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</si>
  <si>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</si>
  <si>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</si>
  <si>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</si>
  <si>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</si>
  <si>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</si>
  <si>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</si>
  <si>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</si>
  <si>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</si>
  <si>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</si>
  <si>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</si>
  <si>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</si>
  <si>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</si>
  <si>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</si>
  <si>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</si>
  <si>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</si>
  <si>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</si>
  <si>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</si>
  <si>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</si>
  <si>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</si>
  <si>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</si>
  <si>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</si>
  <si>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</si>
  <si>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</si>
  <si>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</si>
  <si>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</si>
  <si>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</si>
  <si>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</si>
  <si>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</si>
  <si>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</si>
  <si>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</si>
  <si>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</si>
  <si>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</si>
  <si>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</si>
  <si>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</si>
  <si>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</si>
  <si>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</si>
  <si>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</si>
  <si>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</si>
  <si>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</si>
  <si>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</si>
  <si>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</si>
  <si>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</si>
  <si>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</si>
  <si>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</si>
  <si>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</si>
  <si>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</si>
  <si>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</si>
  <si>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</si>
  <si>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</si>
  <si>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</si>
  <si>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</si>
  <si>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</si>
  <si>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</si>
  <si>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</si>
  <si>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</si>
  <si>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</si>
  <si>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</si>
  <si>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</si>
  <si>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</si>
  <si>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</si>
  <si>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</si>
  <si>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</si>
  <si>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</si>
  <si>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</si>
  <si>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</si>
  <si>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</si>
  <si>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</si>
  <si>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</si>
  <si>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</si>
  <si>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</si>
  <si>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</si>
  <si>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</si>
  <si>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</si>
  <si>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</si>
  <si>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</si>
  <si>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</si>
  <si>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</si>
  <si>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</si>
  <si>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</si>
  <si>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</si>
  <si>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</si>
  <si>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</si>
  <si>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</si>
  <si>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</si>
  <si>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</si>
  <si>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</si>
  <si>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</si>
  <si>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</si>
  <si>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</si>
  <si>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</si>
  <si>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</si>
  <si>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</si>
  <si>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</si>
  <si>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</si>
  <si>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</si>
  <si>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</si>
  <si>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</si>
  <si>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</si>
  <si>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</si>
  <si>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</si>
  <si>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</si>
  <si>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</si>
  <si>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</si>
  <si>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</si>
  <si>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</si>
  <si>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</si>
  <si>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</si>
  <si>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</si>
  <si>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</si>
  <si>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</si>
  <si>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</si>
  <si>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</si>
  <si>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</si>
  <si>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</si>
  <si>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</si>
  <si>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</si>
  <si>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</si>
  <si>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</si>
  <si>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</si>
  <si>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</si>
  <si>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</si>
  <si>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</si>
  <si>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</si>
  <si>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</si>
  <si>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</si>
  <si>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</si>
  <si>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</si>
  <si>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</si>
  <si>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</si>
  <si>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</si>
  <si>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</si>
  <si>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</si>
  <si>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</si>
  <si>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</si>
  <si>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</si>
  <si>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</si>
  <si>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</si>
  <si>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</si>
  <si>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</si>
  <si>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</si>
  <si>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</si>
  <si>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</si>
  <si>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</si>
  <si>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</si>
  <si>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</si>
  <si>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</si>
  <si>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</si>
  <si>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</si>
  <si>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</si>
  <si>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</si>
  <si>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</si>
  <si>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</si>
  <si>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</si>
  <si>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</si>
  <si>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</si>
  <si>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</si>
  <si>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</si>
  <si>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</si>
  <si>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</si>
  <si>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</si>
  <si>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</si>
  <si>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</si>
  <si>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</si>
  <si>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</si>
  <si>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</si>
  <si>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</si>
  <si>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</si>
  <si>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</si>
  <si>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</si>
  <si>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</si>
  <si>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</si>
  <si>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</si>
  <si>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</si>
  <si>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</si>
  <si>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</si>
  <si>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</si>
  <si>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</si>
  <si>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</si>
  <si>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</si>
  <si>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</si>
  <si>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</si>
  <si>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</si>
  <si>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</si>
  <si>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</si>
  <si>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</si>
  <si>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</si>
  <si>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</si>
  <si>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</si>
  <si>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</si>
  <si>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</si>
  <si>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</si>
  <si>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</si>
  <si>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</si>
  <si>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</si>
  <si>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</si>
  <si>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</si>
  <si>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</si>
  <si>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</si>
  <si>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</si>
  <si>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</si>
  <si>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</si>
  <si>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</si>
  <si>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</si>
  <si>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</si>
  <si>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</si>
  <si>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</si>
  <si>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</si>
  <si>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</si>
  <si>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</si>
  <si>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</si>
  <si>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</si>
  <si>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</si>
  <si>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</si>
  <si>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</si>
  <si>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</si>
  <si>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</si>
  <si>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</si>
  <si>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</si>
  <si>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</si>
  <si>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</si>
  <si>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</si>
  <si>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</si>
  <si>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</si>
  <si>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</si>
  <si>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</si>
  <si>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</si>
  <si>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</si>
  <si>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</si>
  <si>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</si>
  <si>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</si>
  <si>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</si>
  <si>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</si>
  <si>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</si>
  <si>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</si>
  <si>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</si>
  <si>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</si>
  <si>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</si>
  <si>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</si>
  <si>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</si>
  <si>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</si>
  <si>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</si>
  <si>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</si>
  <si>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</si>
  <si>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</si>
  <si>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</si>
  <si>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</si>
  <si>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</si>
  <si>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</si>
  <si>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</si>
  <si>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</si>
  <si>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</si>
  <si>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</si>
  <si>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</si>
  <si>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</si>
  <si>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</si>
  <si>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</si>
  <si>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</si>
  <si>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</si>
  <si>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</si>
  <si>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</si>
  <si>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</si>
  <si>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</si>
  <si>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</si>
  <si>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</si>
  <si>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</si>
  <si>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</si>
  <si>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</si>
  <si>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</si>
  <si>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</si>
  <si>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</si>
  <si>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</si>
  <si>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</si>
  <si>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</si>
  <si>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</si>
  <si>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</si>
  <si>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</si>
  <si>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</si>
  <si>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</si>
  <si>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</si>
  <si>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</si>
  <si>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</si>
  <si>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</si>
  <si>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</si>
  <si>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</si>
  <si>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</si>
  <si>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</si>
  <si>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</si>
  <si>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</si>
  <si>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</si>
  <si>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</si>
  <si>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</si>
  <si>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</si>
  <si>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</si>
  <si>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</si>
  <si>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</si>
  <si>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</si>
  <si>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</si>
  <si>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</si>
  <si>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</si>
  <si>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</si>
  <si>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</si>
  <si>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</si>
  <si>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</si>
  <si>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</si>
  <si>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</si>
  <si>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</si>
  <si>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</si>
  <si>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</si>
  <si>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</si>
  <si>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</si>
  <si>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</si>
  <si>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</si>
  <si>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</si>
  <si>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</si>
  <si>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</si>
  <si>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</si>
  <si>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</si>
  <si>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</si>
  <si>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</si>
  <si>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</si>
  <si>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</si>
  <si>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</si>
  <si>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</si>
  <si>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</si>
  <si>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</si>
  <si>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</si>
  <si>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</si>
  <si>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</si>
  <si>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</si>
  <si>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</si>
  <si>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</si>
  <si>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</si>
  <si>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</si>
  <si>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</si>
  <si>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</si>
  <si>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</si>
  <si>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</si>
  <si>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</si>
  <si>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</si>
  <si>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</si>
  <si>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</si>
  <si>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</si>
  <si>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</si>
  <si>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</si>
  <si>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</si>
  <si>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</si>
  <si>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</si>
  <si>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</si>
  <si>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</si>
  <si>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</si>
  <si>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</si>
  <si>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</si>
  <si>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</si>
  <si>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</si>
  <si>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</si>
  <si>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</si>
  <si>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</si>
  <si>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</si>
  <si>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</si>
  <si>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</si>
  <si>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</si>
  <si>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</si>
  <si>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</si>
  <si>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</si>
  <si>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</si>
  <si>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</si>
  <si>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</si>
  <si>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</si>
  <si>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</si>
  <si>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</si>
  <si>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</si>
  <si>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</si>
  <si>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</si>
  <si>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</si>
  <si>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</si>
  <si>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</si>
  <si>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</si>
  <si>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</si>
  <si>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</si>
  <si>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</si>
  <si>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</si>
  <si>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</si>
  <si>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</si>
  <si>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</si>
  <si>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</si>
  <si>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</si>
  <si>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</si>
  <si>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</si>
  <si>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</si>
  <si>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</si>
  <si>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</si>
  <si>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</si>
  <si>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</si>
  <si>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</si>
  <si>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</si>
  <si>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</si>
  <si>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</si>
  <si>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</si>
  <si>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</si>
  <si>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</si>
  <si>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</si>
  <si>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</si>
  <si>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</si>
  <si>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</si>
  <si>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</si>
  <si>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</si>
  <si>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</si>
  <si>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</si>
  <si>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</si>
  <si>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</si>
  <si>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</si>
  <si>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</si>
  <si>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</si>
  <si>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</si>
  <si>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</si>
  <si>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</si>
  <si>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</si>
  <si>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</si>
  <si>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</si>
  <si>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</si>
  <si>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</si>
  <si>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</si>
  <si>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</si>
  <si>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</si>
  <si>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</si>
  <si>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</si>
  <si>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</si>
  <si>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</si>
  <si>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</si>
  <si>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</si>
  <si>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</si>
  <si>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</si>
  <si>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</si>
  <si>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</si>
  <si>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</si>
  <si>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</si>
  <si>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</si>
  <si>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</si>
  <si>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</si>
  <si>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</si>
  <si>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</si>
  <si>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</si>
  <si>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</si>
  <si>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</si>
  <si>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</si>
  <si>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</si>
  <si>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</si>
  <si>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</si>
  <si>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</si>
  <si>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</si>
  <si>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</si>
  <si>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</si>
  <si>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</si>
  <si>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</si>
  <si>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</si>
  <si>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</si>
  <si>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</si>
  <si>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</si>
  <si>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</si>
  <si>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</si>
  <si>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</si>
  <si>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</si>
  <si>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</si>
  <si>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</si>
  <si>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</si>
  <si>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</si>
  <si>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</si>
  <si>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</si>
  <si>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</si>
  <si>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</si>
  <si>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</si>
  <si>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</si>
  <si>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</si>
  <si>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</si>
  <si>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</si>
  <si>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</si>
  <si>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</si>
  <si>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</si>
  <si>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</si>
  <si>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</si>
  <si>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</si>
  <si>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</si>
  <si>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</si>
  <si>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</si>
  <si>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</si>
  <si>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</si>
  <si>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</si>
  <si>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</si>
  <si>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</si>
  <si>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</si>
  <si>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</si>
  <si>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</si>
  <si>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</si>
  <si>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</si>
  <si>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</si>
  <si>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</si>
  <si>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</si>
  <si>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</si>
  <si>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</si>
  <si>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</si>
  <si>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</si>
  <si>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</si>
  <si>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</si>
  <si>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</si>
  <si>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</si>
  <si>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</si>
  <si>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</si>
  <si>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</si>
  <si>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</si>
  <si>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</si>
  <si>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</si>
  <si>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</si>
  <si>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</si>
  <si>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</si>
  <si>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</si>
  <si>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</si>
  <si>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</si>
  <si>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</si>
  <si>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</si>
  <si>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</si>
  <si>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</si>
  <si>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</si>
  <si>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</si>
  <si>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</si>
  <si>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</si>
  <si>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</si>
  <si>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</si>
  <si>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</si>
  <si>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</si>
  <si>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</si>
  <si>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</si>
  <si>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</si>
  <si>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</si>
  <si>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</si>
  <si>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</si>
  <si>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</si>
  <si>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</si>
  <si>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</si>
  <si>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</si>
  <si>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</si>
  <si>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</si>
  <si>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</si>
  <si>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</si>
  <si>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</si>
  <si>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</si>
  <si>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</si>
  <si>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</si>
  <si>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</si>
  <si>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</si>
  <si>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</si>
  <si>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</si>
  <si>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</si>
  <si>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</si>
  <si>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</si>
  <si>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</si>
  <si>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</si>
  <si>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</si>
  <si>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</si>
  <si>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</si>
  <si>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</si>
  <si>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</si>
  <si>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</si>
  <si>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</si>
  <si>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</si>
  <si>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</si>
  <si>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</si>
  <si>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</si>
  <si>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</si>
  <si>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</si>
  <si>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</si>
  <si>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</si>
  <si>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</si>
  <si>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</si>
  <si>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</si>
  <si>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</si>
  <si>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</si>
  <si>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</si>
  <si>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</si>
  <si>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</si>
  <si>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</si>
  <si>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</si>
  <si>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</si>
  <si>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</si>
  <si>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</si>
  <si>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</si>
  <si>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</si>
  <si>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</si>
  <si>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</si>
  <si>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</si>
  <si>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</si>
  <si>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</si>
  <si>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</si>
  <si>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</si>
  <si>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</si>
  <si>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</si>
  <si>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</si>
  <si>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</si>
  <si>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</si>
  <si>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</si>
  <si>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</si>
  <si>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</si>
  <si>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</si>
  <si>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</si>
  <si>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</si>
  <si>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</si>
  <si>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</si>
  <si>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</si>
  <si>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</si>
  <si>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</si>
  <si>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</si>
  <si>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</si>
  <si>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</si>
  <si>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</si>
  <si>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</si>
  <si>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</si>
  <si>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</si>
  <si>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</si>
  <si>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</si>
  <si>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</si>
  <si>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</si>
  <si>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</si>
  <si>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</si>
  <si>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</si>
  <si>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</si>
  <si>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</si>
  <si>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</si>
  <si>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</si>
  <si>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</si>
  <si>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</si>
  <si>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</si>
  <si>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</si>
  <si>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</si>
  <si>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</si>
  <si>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</si>
  <si>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</si>
  <si>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</si>
  <si>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</si>
  <si>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</si>
  <si>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</si>
  <si>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</si>
  <si>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</si>
  <si>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</si>
  <si>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</si>
  <si>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</si>
  <si>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</si>
  <si>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</si>
  <si>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</si>
  <si>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</si>
  <si>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</si>
  <si>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</si>
  <si>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</si>
  <si>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</si>
  <si>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</si>
  <si>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</si>
  <si>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</si>
  <si>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</si>
  <si>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</si>
  <si>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</si>
  <si>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</si>
  <si>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</si>
  <si>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</si>
  <si>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</si>
  <si>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</si>
  <si>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</si>
  <si>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</si>
  <si>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</si>
  <si>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</si>
  <si>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</si>
  <si>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</si>
  <si>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</si>
  <si>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</si>
  <si>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</si>
  <si>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</si>
  <si>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</si>
  <si>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</si>
  <si>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</si>
  <si>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</si>
  <si>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</si>
  <si>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</si>
  <si>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</si>
  <si>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</si>
  <si>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</si>
  <si>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</si>
  <si>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</si>
  <si>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</si>
  <si>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</si>
  <si>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</si>
  <si>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</si>
  <si>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</si>
  <si>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</si>
  <si>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</si>
  <si>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</si>
  <si>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</si>
  <si>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</si>
  <si>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</si>
  <si>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</si>
  <si>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</si>
  <si>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</si>
  <si>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</si>
  <si>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</si>
  <si>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</si>
  <si>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</si>
  <si>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</si>
  <si>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</si>
  <si>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</si>
  <si>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</si>
  <si>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</si>
  <si>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</si>
  <si>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</si>
  <si>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</si>
  <si>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</si>
  <si>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</si>
  <si>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</si>
  <si>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</si>
  <si>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</si>
  <si>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</si>
  <si>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</si>
  <si>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</si>
  <si>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</si>
  <si>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</si>
  <si>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</si>
  <si>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</si>
  <si>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</si>
  <si>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</si>
  <si>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</si>
  <si>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</si>
  <si>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</si>
  <si>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</si>
  <si>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</si>
  <si>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</si>
  <si>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</si>
  <si>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</si>
  <si>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</si>
  <si>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</si>
  <si>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</si>
  <si>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</si>
  <si>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</si>
  <si>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</si>
  <si>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</si>
  <si>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</si>
  <si>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</si>
  <si>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</si>
  <si>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</si>
  <si>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</si>
  <si>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</si>
  <si>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</si>
  <si>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</si>
  <si>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</si>
  <si>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</si>
  <si>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</si>
  <si>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</si>
  <si>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</si>
  <si>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</si>
  <si>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</si>
  <si>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</si>
  <si>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</si>
  <si>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</si>
  <si>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</si>
  <si>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</si>
  <si>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</si>
  <si>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</si>
  <si>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</si>
  <si>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</si>
  <si>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</si>
  <si>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</si>
  <si>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</si>
  <si>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</si>
  <si>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</si>
  <si>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</si>
  <si>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</si>
  <si>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</si>
  <si>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</si>
  <si>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</si>
  <si>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</si>
  <si>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</si>
  <si>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</si>
  <si>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</si>
  <si>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</si>
  <si>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</si>
  <si>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</si>
  <si>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</si>
  <si>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</si>
  <si>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</si>
  <si>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</si>
  <si>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</si>
  <si>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</si>
  <si>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</si>
  <si>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</si>
  <si>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</si>
  <si>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</si>
  <si>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</si>
  <si>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</si>
  <si>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</si>
  <si>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</si>
  <si>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</si>
  <si>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</si>
  <si>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</si>
  <si>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</si>
  <si>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</si>
  <si>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</si>
  <si>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</si>
  <si>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</si>
  <si>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</si>
  <si>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</si>
  <si>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</si>
  <si>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</si>
  <si>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</si>
  <si>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</si>
  <si>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</si>
  <si>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</si>
  <si>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</si>
  <si>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</si>
  <si>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</si>
  <si>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</si>
  <si>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</si>
  <si>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</si>
  <si>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</si>
  <si>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</si>
  <si>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</si>
  <si>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</si>
  <si>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</si>
  <si>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</si>
  <si>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</si>
  <si>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</si>
  <si>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</si>
  <si>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</si>
  <si>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</si>
  <si>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</si>
  <si>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</si>
  <si>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</si>
  <si>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</si>
  <si>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</si>
  <si>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</si>
  <si>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</si>
  <si>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</si>
  <si>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</si>
  <si>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</si>
  <si>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</si>
  <si>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</si>
  <si>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</si>
  <si>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</si>
  <si>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</si>
  <si>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</si>
  <si>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</si>
  <si>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</si>
  <si>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</si>
  <si>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</si>
  <si>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</si>
  <si>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</si>
  <si>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</si>
  <si>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</si>
  <si>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</si>
  <si>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</si>
  <si>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</si>
  <si>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</si>
  <si>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</si>
  <si>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</si>
  <si>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</si>
  <si>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</si>
  <si>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</si>
  <si>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</si>
  <si>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</si>
  <si>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</si>
  <si>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</si>
  <si>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</si>
  <si>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</si>
  <si>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</si>
  <si>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</si>
  <si>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</si>
  <si>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</si>
  <si>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</si>
  <si>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</si>
  <si>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</si>
  <si>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</si>
  <si>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</si>
  <si>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</si>
  <si>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</si>
  <si>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</si>
  <si>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</si>
  <si>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</si>
  <si>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</si>
  <si>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</si>
  <si>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</si>
  <si>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</si>
  <si>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</si>
  <si>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</si>
  <si>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</si>
  <si>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</si>
  <si>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</si>
  <si>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</si>
  <si>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</si>
  <si>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</si>
  <si>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</si>
  <si>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</si>
  <si>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</si>
  <si>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</si>
  <si>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</si>
  <si>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</si>
  <si>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</si>
  <si>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</si>
  <si>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</si>
  <si>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</si>
  <si>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</si>
  <si>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</si>
  <si>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</si>
  <si>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</si>
  <si>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</si>
  <si>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</si>
  <si>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</si>
  <si>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</si>
  <si>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</si>
  <si>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</si>
  <si>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</si>
  <si>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</si>
  <si>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</si>
  <si>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</si>
  <si>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</si>
  <si>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</si>
  <si>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</si>
  <si>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</si>
  <si>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</si>
  <si>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</si>
  <si>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</si>
  <si>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</si>
  <si>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</si>
  <si>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</si>
  <si>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</si>
  <si>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</si>
  <si>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</si>
  <si>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</si>
  <si>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</si>
  <si>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</si>
  <si>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</si>
  <si>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</si>
  <si>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</si>
  <si>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</si>
  <si>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</si>
  <si>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</si>
  <si>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</si>
  <si>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</si>
  <si>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</si>
  <si>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</si>
  <si>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</si>
  <si>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</si>
  <si>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</si>
  <si>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</si>
  <si>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</si>
  <si>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</si>
  <si>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</si>
  <si>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</si>
  <si>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</si>
  <si>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</si>
  <si>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</si>
  <si>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</si>
  <si>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</si>
  <si>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</si>
  <si>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</si>
  <si>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</si>
  <si>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</si>
  <si>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</si>
  <si>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</si>
  <si>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</si>
  <si>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</si>
  <si>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</si>
  <si>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</si>
  <si>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</si>
  <si>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</si>
  <si>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</si>
  <si>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</si>
  <si>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</si>
  <si>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</si>
  <si>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</si>
  <si>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</si>
  <si>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</si>
  <si>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</si>
  <si>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</si>
  <si>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</si>
  <si>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</si>
  <si>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</si>
  <si>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</si>
  <si>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</si>
  <si>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</si>
  <si>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</si>
  <si>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</si>
  <si>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</si>
  <si>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</si>
  <si>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</si>
  <si>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</si>
  <si>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</si>
  <si>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</si>
  <si>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</si>
  <si>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</si>
  <si>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</si>
  <si>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</si>
  <si>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</si>
  <si>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</si>
  <si>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</si>
  <si>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</si>
  <si>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</si>
  <si>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</si>
  <si>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</si>
  <si>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</si>
  <si>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</si>
  <si>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</si>
  <si>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</si>
  <si>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</si>
  <si>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</si>
  <si>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</si>
  <si>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</si>
  <si>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</si>
  <si>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</si>
  <si>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</si>
  <si>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</si>
  <si>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</si>
  <si>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</si>
  <si>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</si>
  <si>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</si>
  <si>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</si>
  <si>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</si>
  <si>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</si>
  <si>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</si>
  <si>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</si>
  <si>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</si>
  <si>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</si>
  <si>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</si>
  <si>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</si>
  <si>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</si>
  <si>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</si>
  <si>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</si>
  <si>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</si>
  <si>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</si>
  <si>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</si>
  <si>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</si>
  <si>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</si>
  <si>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</si>
  <si>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</si>
  <si>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</si>
  <si>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</si>
  <si>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</si>
  <si>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</si>
  <si>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</si>
  <si>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</si>
  <si>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</si>
  <si>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</si>
  <si>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</si>
  <si>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</si>
  <si>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</si>
  <si>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</si>
  <si>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</si>
  <si>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</si>
  <si>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</si>
  <si>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</si>
  <si>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</si>
  <si>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</si>
  <si>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</si>
  <si>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</si>
  <si>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</si>
  <si>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</si>
  <si>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</si>
  <si>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</si>
  <si>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</si>
  <si>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</si>
  <si>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</si>
  <si>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</si>
  <si>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</si>
  <si>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</si>
  <si>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</si>
  <si>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</si>
  <si>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</si>
  <si>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</si>
  <si>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</si>
  <si>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</si>
  <si>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</si>
  <si>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</si>
  <si>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</si>
  <si>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</si>
  <si>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</si>
  <si>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</si>
  <si>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</si>
  <si>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</si>
  <si>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</si>
  <si>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</si>
  <si>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</si>
  <si>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</si>
  <si>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</si>
  <si>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</si>
  <si>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</si>
  <si>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</si>
  <si>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</si>
  <si>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</si>
  <si>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</si>
  <si>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</si>
  <si>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</si>
  <si>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</si>
  <si>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</si>
  <si>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</si>
  <si>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</si>
  <si>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</si>
  <si>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</si>
  <si>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</si>
  <si>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</si>
  <si>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</si>
  <si>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</si>
  <si>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</si>
  <si>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</si>
  <si>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</si>
  <si>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</si>
  <si>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</si>
  <si>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</si>
  <si>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</si>
  <si>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</si>
  <si>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</si>
  <si>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</si>
  <si>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</si>
  <si>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</si>
  <si>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</si>
  <si>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</si>
  <si>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</si>
  <si>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</si>
  <si>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</si>
  <si>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</si>
  <si>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</si>
  <si>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</si>
  <si>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</si>
  <si>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</si>
  <si>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</si>
  <si>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</si>
  <si>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</si>
  <si>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</si>
  <si>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</si>
  <si>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</si>
  <si>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</si>
  <si>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</si>
  <si>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</si>
  <si>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</si>
  <si>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</si>
  <si>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</si>
  <si>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</si>
  <si>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</si>
  <si>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</si>
  <si>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</si>
  <si>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</si>
  <si>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</si>
  <si>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</si>
  <si>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</si>
  <si>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</si>
  <si>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</si>
  <si>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</si>
  <si>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</si>
  <si>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</si>
  <si>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</si>
  <si>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</si>
  <si>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</si>
  <si>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</si>
  <si>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</si>
  <si>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</si>
  <si>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</si>
  <si>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</si>
  <si>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</si>
  <si>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</si>
  <si>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</si>
  <si>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</si>
  <si>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</si>
  <si>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</si>
  <si>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</si>
  <si>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</si>
  <si>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</si>
  <si>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</si>
  <si>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</si>
  <si>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</si>
  <si>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</si>
  <si>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</si>
  <si>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</si>
  <si>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</si>
  <si>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</si>
  <si>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</si>
  <si>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</si>
  <si>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</si>
  <si>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</si>
  <si>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</si>
  <si>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</si>
  <si>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</si>
  <si>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</si>
  <si>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</si>
  <si>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</si>
  <si>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</si>
  <si>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</si>
  <si>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</si>
  <si>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</si>
  <si>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</si>
  <si>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</si>
  <si>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</si>
  <si>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</si>
  <si>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</si>
  <si>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</si>
  <si>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</si>
  <si>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</si>
  <si>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</si>
  <si>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</si>
  <si>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</si>
  <si>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</si>
  <si>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</si>
  <si>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</si>
  <si>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</si>
  <si>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</si>
  <si>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</si>
  <si>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</si>
  <si>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</si>
  <si>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</si>
  <si>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</si>
  <si>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</si>
  <si>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</si>
  <si>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</si>
  <si>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</si>
  <si>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</si>
  <si>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</si>
  <si>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</si>
  <si>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</si>
  <si>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</si>
  <si>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</si>
  <si>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</si>
  <si>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</si>
  <si>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</si>
  <si>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</si>
  <si>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</si>
  <si>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</si>
  <si>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</si>
  <si>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</si>
  <si>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</si>
  <si>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</si>
  <si>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</si>
  <si>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</si>
  <si>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</si>
  <si>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</si>
  <si>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</si>
  <si>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</si>
  <si>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</si>
  <si>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</si>
  <si>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</si>
  <si>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</si>
  <si>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</si>
  <si>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</si>
  <si>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</si>
  <si>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</si>
  <si>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</si>
  <si>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</si>
  <si>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</si>
  <si>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</si>
  <si>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</si>
  <si>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</si>
  <si>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</si>
  <si>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</si>
  <si>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</si>
  <si>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</si>
  <si>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</si>
  <si>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</si>
  <si>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</si>
  <si>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</si>
  <si>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</si>
  <si>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</si>
  <si>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</si>
  <si>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</si>
  <si>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</si>
  <si>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</si>
  <si>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</si>
  <si>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</si>
  <si>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</si>
  <si>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</si>
  <si>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</si>
  <si>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</si>
  <si>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</si>
  <si>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</si>
  <si>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</si>
  <si>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</si>
  <si>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</si>
  <si>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</si>
  <si>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</si>
  <si>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</si>
  <si>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</si>
  <si>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</si>
  <si>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</si>
  <si>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</si>
  <si>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</si>
  <si>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</si>
  <si>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</si>
  <si>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</si>
  <si>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</si>
  <si>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</si>
  <si>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</si>
  <si>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</si>
  <si>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</si>
  <si>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</si>
  <si>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</si>
  <si>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</si>
  <si>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</si>
  <si>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</si>
  <si>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</si>
  <si>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</si>
  <si>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</si>
  <si>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</si>
  <si>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</si>
  <si>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</si>
  <si>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</si>
  <si>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</si>
  <si>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</si>
  <si>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</si>
  <si>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</si>
  <si>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</si>
  <si>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</si>
  <si>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</si>
  <si>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</si>
  <si>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</si>
  <si>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</si>
  <si>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</si>
  <si>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</si>
  <si>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</si>
  <si>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</si>
  <si>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</si>
  <si>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</si>
  <si>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</si>
  <si>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</si>
  <si>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</si>
  <si>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</si>
  <si>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</si>
  <si>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</si>
  <si>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</si>
  <si>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</si>
  <si>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</si>
  <si>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</si>
  <si>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</si>
  <si>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</si>
  <si>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</si>
  <si>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</si>
  <si>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</si>
  <si>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</si>
  <si>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</si>
  <si>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</si>
  <si>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</si>
  <si>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</si>
  <si>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</si>
  <si>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</si>
  <si>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</si>
  <si>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</si>
  <si>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</si>
  <si>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</si>
  <si>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</si>
  <si>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</si>
  <si>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</si>
  <si>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</si>
  <si>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</si>
  <si>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</si>
  <si>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</si>
  <si>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</si>
  <si>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</si>
  <si>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</si>
  <si>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</si>
  <si>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</si>
  <si>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</si>
  <si>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</si>
  <si>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</si>
  <si>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</si>
  <si>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</si>
  <si>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</si>
  <si>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</si>
  <si>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</si>
  <si>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</si>
  <si>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</si>
  <si>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</si>
  <si>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</si>
  <si>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</si>
  <si>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</si>
  <si>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</si>
  <si>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</si>
  <si>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</si>
  <si>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</si>
  <si>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</si>
  <si>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</si>
  <si>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</si>
  <si>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</si>
  <si>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</si>
  <si>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</si>
  <si>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</si>
  <si>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</si>
  <si>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</si>
  <si>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</si>
  <si>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</si>
  <si>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</si>
  <si>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</si>
  <si>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</si>
  <si>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</si>
  <si>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</si>
  <si>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</si>
  <si>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</si>
  <si>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</si>
  <si>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</si>
  <si>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</si>
  <si>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</si>
  <si>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</si>
  <si>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</si>
  <si>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</si>
  <si>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</si>
  <si>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</si>
  <si>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</si>
  <si>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</si>
  <si>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</si>
  <si>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</si>
  <si>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</si>
  <si>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</si>
  <si>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</si>
  <si>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</si>
  <si>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</si>
  <si>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</si>
  <si>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</si>
  <si>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</si>
  <si>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</si>
  <si>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</si>
  <si>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</si>
  <si>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</si>
  <si>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</si>
  <si>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</si>
  <si>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</si>
  <si>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</si>
  <si>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</si>
  <si>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</si>
  <si>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</si>
  <si>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</si>
  <si>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</si>
  <si>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</si>
  <si>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</si>
  <si>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</si>
  <si>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</si>
  <si>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</si>
  <si>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</si>
  <si>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</si>
  <si>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</si>
  <si>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</si>
  <si>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</si>
  <si>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</si>
  <si>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</si>
  <si>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</si>
  <si>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</si>
  <si>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</si>
  <si>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</si>
  <si>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</si>
  <si>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</si>
  <si>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</si>
  <si>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</si>
  <si>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</si>
  <si>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</si>
  <si>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</si>
  <si>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</si>
  <si>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</si>
  <si>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</si>
  <si>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</si>
  <si>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</si>
  <si>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</si>
  <si>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</si>
  <si>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</si>
  <si>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</si>
  <si>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</si>
  <si>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</si>
  <si>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</si>
  <si>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</si>
  <si>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</si>
  <si>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</si>
  <si>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</si>
  <si>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</si>
  <si>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</si>
  <si>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</si>
  <si>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</si>
  <si>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</si>
  <si>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</si>
  <si>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</si>
  <si>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</si>
  <si>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</si>
  <si>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</si>
  <si>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</si>
  <si>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</si>
  <si>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</si>
  <si>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</si>
  <si>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</si>
  <si>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</si>
  <si>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</si>
  <si>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</si>
  <si>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</si>
  <si>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</si>
  <si>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</si>
  <si>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</si>
  <si>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</si>
  <si>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</si>
  <si>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</si>
  <si>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</si>
  <si>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</si>
  <si>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</si>
  <si>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</si>
  <si>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</si>
  <si>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</si>
  <si>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</si>
  <si>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</si>
  <si>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</si>
  <si>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</si>
  <si>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</si>
  <si>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</si>
  <si>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</si>
  <si>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</si>
  <si>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</si>
  <si>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</si>
  <si>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</si>
  <si>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</si>
  <si>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</si>
  <si>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</si>
  <si>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</si>
  <si>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</si>
  <si>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</si>
  <si>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</si>
  <si>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</si>
  <si>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</si>
  <si>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</si>
  <si>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</si>
  <si>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</si>
  <si>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</si>
  <si>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</si>
  <si>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</si>
  <si>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</si>
  <si>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</si>
  <si>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</si>
  <si>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</si>
  <si>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</si>
  <si>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</si>
  <si>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</si>
  <si>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</si>
  <si>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</si>
  <si>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</si>
  <si>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</si>
  <si>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</si>
  <si>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</si>
  <si>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</si>
  <si>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</si>
  <si>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</si>
  <si>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</si>
  <si>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</si>
  <si>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</si>
  <si>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</si>
  <si>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</si>
  <si>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</si>
  <si>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</si>
  <si>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</si>
  <si>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</si>
  <si>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</si>
  <si>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</si>
  <si>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</si>
  <si>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</si>
  <si>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</si>
  <si>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</si>
  <si>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</si>
  <si>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</si>
  <si>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</si>
  <si>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</si>
  <si>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</si>
  <si>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</si>
  <si>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</si>
  <si>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</si>
  <si>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</si>
  <si>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</si>
  <si>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</si>
  <si>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</si>
  <si>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</si>
  <si>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</si>
  <si>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</si>
  <si>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</si>
  <si>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</si>
  <si>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</si>
  <si>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</si>
  <si>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</si>
  <si>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</si>
  <si>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</si>
  <si>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</si>
  <si>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</si>
  <si>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</si>
  <si>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</si>
  <si>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</si>
  <si>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</si>
  <si>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</si>
  <si>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</si>
  <si>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</si>
  <si>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</si>
  <si>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</si>
  <si>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</si>
  <si>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</si>
  <si>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</si>
  <si>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</si>
  <si>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</si>
  <si>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</si>
  <si>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</si>
  <si>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</si>
  <si>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</si>
  <si>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</si>
  <si>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</si>
  <si>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</si>
  <si>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</si>
  <si>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</si>
  <si>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</si>
  <si>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</si>
  <si>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</si>
  <si>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</si>
  <si>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</si>
  <si>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</si>
  <si>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</si>
  <si>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</si>
  <si>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</si>
  <si>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</si>
  <si>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</si>
  <si>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</si>
  <si>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</si>
  <si>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</si>
  <si>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</si>
  <si>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</si>
  <si>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</si>
  <si>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</si>
  <si>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</si>
  <si>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</si>
  <si>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</si>
  <si>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</si>
  <si>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</si>
  <si>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</si>
  <si>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</si>
  <si>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</si>
  <si>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</si>
  <si>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</si>
  <si>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</si>
  <si>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</si>
  <si>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</si>
  <si>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</si>
  <si>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</si>
  <si>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</si>
  <si>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</si>
  <si>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</si>
  <si>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</si>
  <si>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</si>
  <si>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</si>
  <si>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</si>
  <si>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</si>
  <si>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</si>
  <si>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</si>
  <si>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</si>
  <si>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</si>
  <si>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</si>
  <si>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</si>
  <si>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</si>
  <si>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</si>
  <si>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</si>
  <si>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</si>
  <si>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</si>
  <si>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</si>
  <si>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</si>
  <si>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</si>
  <si>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</si>
  <si>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</si>
  <si>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</si>
  <si>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</si>
  <si>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</si>
  <si>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</si>
  <si>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</si>
  <si>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</si>
  <si>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</si>
  <si>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</si>
  <si>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</si>
  <si>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</si>
  <si>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</si>
  <si>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</si>
  <si>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</si>
  <si>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</si>
  <si>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</si>
  <si>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</si>
  <si>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</si>
  <si>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</si>
  <si>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</si>
  <si>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</si>
  <si>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</si>
  <si>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</si>
  <si>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</si>
  <si>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</si>
  <si>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</si>
  <si>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</si>
  <si>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</si>
  <si>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</si>
  <si>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</si>
  <si>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</si>
  <si>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</si>
  <si>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</si>
  <si>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</si>
  <si>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</si>
  <si>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</si>
  <si>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</si>
  <si>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</si>
  <si>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</si>
  <si>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</si>
  <si>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</si>
  <si>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</si>
  <si>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</si>
  <si>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</si>
  <si>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</si>
  <si>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</si>
  <si>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</si>
  <si>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</si>
  <si>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</si>
  <si>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</si>
  <si>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</si>
  <si>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</si>
  <si>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</si>
  <si>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</si>
  <si>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</si>
  <si>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</si>
  <si>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</si>
  <si>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</si>
  <si>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</si>
  <si>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</si>
  <si>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</si>
  <si>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</si>
  <si>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</si>
  <si>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</si>
  <si>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</si>
  <si>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</si>
  <si>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</si>
  <si>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</si>
  <si>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</si>
  <si>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</si>
  <si>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</si>
  <si>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</si>
  <si>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</si>
  <si>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</si>
  <si>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</si>
  <si>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</si>
  <si>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</si>
  <si>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</si>
  <si>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</si>
  <si>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</si>
  <si>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</si>
  <si>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</si>
  <si>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</si>
  <si>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</si>
  <si>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</si>
  <si>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</si>
  <si>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</si>
  <si>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</si>
  <si>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</si>
  <si>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</si>
  <si>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</si>
  <si>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</si>
  <si>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</si>
  <si>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</si>
  <si>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</si>
  <si>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</si>
  <si>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</si>
  <si>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</si>
  <si>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</si>
  <si>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</si>
  <si>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</si>
  <si>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</si>
  <si>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</si>
  <si>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</si>
  <si>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</si>
  <si>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</si>
  <si>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</si>
  <si>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</si>
  <si>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</si>
  <si>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</si>
  <si>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</si>
  <si>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</si>
  <si>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</si>
  <si>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</si>
  <si>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</si>
  <si>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</si>
  <si>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</si>
  <si>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</si>
  <si>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</si>
  <si>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</si>
  <si>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</si>
  <si>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</si>
  <si>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</si>
  <si>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</si>
  <si>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</si>
  <si>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</si>
  <si>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</si>
  <si>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</si>
  <si>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</si>
  <si>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</si>
  <si>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</si>
  <si>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</si>
  <si>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</si>
  <si>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</si>
  <si>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</si>
  <si>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</si>
  <si>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</si>
  <si>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</si>
  <si>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</si>
  <si>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</si>
  <si>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</si>
  <si>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</si>
  <si>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</si>
  <si>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</si>
  <si>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</si>
  <si>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</si>
  <si>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</si>
  <si>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</si>
  <si>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</si>
  <si>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</si>
  <si>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</si>
  <si>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</si>
  <si>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</si>
  <si>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</si>
  <si>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</si>
  <si>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</si>
  <si>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</si>
  <si>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</si>
  <si>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</si>
  <si>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</si>
  <si>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</si>
  <si>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</si>
  <si>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</si>
  <si>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</si>
  <si>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</si>
  <si>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</si>
  <si>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</si>
  <si>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</si>
  <si>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</si>
  <si>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</si>
  <si>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</si>
  <si>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</si>
  <si>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</si>
  <si>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</si>
  <si>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</si>
  <si>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</si>
  <si>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</si>
  <si>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</si>
  <si>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</si>
  <si>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</si>
  <si>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</si>
  <si>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</si>
  <si>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</si>
  <si>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</si>
  <si>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</si>
  <si>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</si>
  <si>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</si>
  <si>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</si>
  <si>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</si>
  <si>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</si>
  <si>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</si>
  <si>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</si>
  <si>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</si>
  <si>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</si>
  <si>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</si>
  <si>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</si>
  <si>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</si>
  <si>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</si>
  <si>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</si>
  <si>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</si>
  <si>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</si>
  <si>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</si>
  <si>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</si>
  <si>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</si>
  <si>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</si>
  <si>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</si>
  <si>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</si>
  <si>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</si>
  <si>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</si>
  <si>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</si>
  <si>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</si>
  <si>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</si>
  <si>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</si>
  <si>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</si>
  <si>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</si>
  <si>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</si>
  <si>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</si>
  <si>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</si>
  <si>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</si>
  <si>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</si>
  <si>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</si>
  <si>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</si>
  <si>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</si>
  <si>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</si>
  <si>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</si>
  <si>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</si>
  <si>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</si>
  <si>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</si>
  <si>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</si>
  <si>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</si>
  <si>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</si>
  <si>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</si>
  <si>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</si>
  <si>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</si>
  <si>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</si>
  <si>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</si>
  <si>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</si>
  <si>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</si>
  <si>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</si>
  <si>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</si>
  <si>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</si>
  <si>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</si>
  <si>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</si>
  <si>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</si>
  <si>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</si>
  <si>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</si>
  <si>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</si>
  <si>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</si>
  <si>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</si>
  <si>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</si>
  <si>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</si>
  <si>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</si>
  <si>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</si>
  <si>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</si>
  <si>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</si>
  <si>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</si>
  <si>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</si>
  <si>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</si>
  <si>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</si>
  <si>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</si>
  <si>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</si>
  <si>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</si>
  <si>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</si>
  <si>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</si>
  <si>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</si>
  <si>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</si>
  <si>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</si>
  <si>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</si>
  <si>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</si>
  <si>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</si>
  <si>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</si>
  <si>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</si>
  <si>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</si>
  <si>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</si>
  <si>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</si>
  <si>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</si>
  <si>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</si>
  <si>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</si>
  <si>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</si>
  <si>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</si>
  <si>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</si>
  <si>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</si>
  <si>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</si>
  <si>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</si>
  <si>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</si>
  <si>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</si>
  <si>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</si>
  <si>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</si>
  <si>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</si>
  <si>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</si>
  <si>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</si>
  <si>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</si>
  <si>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</si>
  <si>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</si>
  <si>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</si>
  <si>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</si>
  <si>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</si>
  <si>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</si>
  <si>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</si>
  <si>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</si>
  <si>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</si>
  <si>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</si>
  <si>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</si>
  <si>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</si>
  <si>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</si>
  <si>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</si>
  <si>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</si>
  <si>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</si>
  <si>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</si>
  <si>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</si>
  <si>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</si>
  <si>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</si>
  <si>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</si>
  <si>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</si>
  <si>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</si>
  <si>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</si>
  <si>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</si>
  <si>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</si>
  <si>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</si>
  <si>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</si>
  <si>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</si>
  <si>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</si>
  <si>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</si>
  <si>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</si>
  <si>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</si>
  <si>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</si>
  <si>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</si>
  <si>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</si>
  <si>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</si>
  <si>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</si>
  <si>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</si>
  <si>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</si>
  <si>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</si>
  <si>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</si>
  <si>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</si>
  <si>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</si>
  <si>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</si>
  <si>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</si>
  <si>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</si>
  <si>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</si>
  <si>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</si>
  <si>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</si>
  <si>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</si>
  <si>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</si>
  <si>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</si>
  <si>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</si>
  <si>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</si>
  <si>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</si>
  <si>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</si>
  <si>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</si>
  <si>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</si>
  <si>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</si>
  <si>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</si>
  <si>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</si>
  <si>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</si>
  <si>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</si>
  <si>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</si>
  <si>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</si>
  <si>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</si>
  <si>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</si>
  <si>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</si>
  <si>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</si>
  <si>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</si>
  <si>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</si>
  <si>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</si>
  <si>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</si>
  <si>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</si>
  <si>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</si>
  <si>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</si>
  <si>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</si>
  <si>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</si>
  <si>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</si>
  <si>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</si>
  <si>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</si>
  <si>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</si>
  <si>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</si>
  <si>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</si>
  <si>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</si>
  <si>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</si>
  <si>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</si>
  <si>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</si>
  <si>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</si>
  <si>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</si>
  <si>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</si>
  <si>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</si>
  <si>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</si>
  <si>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</si>
  <si>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</si>
  <si>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</si>
  <si>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</si>
  <si>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</si>
  <si>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</si>
  <si>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</si>
  <si>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</si>
  <si>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</si>
  <si>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</si>
  <si>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</si>
  <si>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</si>
  <si>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</si>
  <si>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</si>
  <si>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</si>
  <si>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</si>
  <si>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</si>
  <si>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</si>
  <si>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</si>
  <si>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</si>
  <si>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</si>
  <si>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</si>
  <si>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</si>
  <si>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</si>
  <si>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</si>
  <si>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</si>
  <si>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</si>
  <si>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</si>
  <si>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</si>
  <si>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</si>
  <si>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</si>
  <si>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</si>
  <si>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</si>
  <si>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</si>
  <si>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</si>
  <si>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</si>
  <si>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</si>
  <si>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</si>
  <si>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</si>
  <si>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</si>
  <si>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</si>
  <si>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</si>
  <si>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</si>
  <si>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</si>
  <si>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</si>
  <si>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</si>
  <si>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</si>
  <si>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</si>
  <si>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</si>
  <si>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</si>
  <si>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</si>
  <si>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</si>
  <si>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</si>
  <si>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</si>
  <si>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</si>
  <si>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</si>
  <si>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</si>
  <si>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</si>
  <si>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</si>
  <si>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</si>
  <si>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</si>
  <si>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</si>
  <si>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</si>
  <si>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</si>
  <si>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</si>
  <si>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</si>
  <si>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</si>
  <si>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</si>
  <si>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</si>
  <si>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</si>
  <si>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</si>
  <si>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</si>
  <si>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</si>
  <si>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</si>
  <si>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</si>
  <si>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</si>
  <si>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</si>
  <si>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</si>
  <si>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</si>
  <si>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</si>
  <si>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</si>
  <si>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</si>
  <si>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</si>
  <si>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</si>
  <si>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</si>
  <si>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</si>
  <si>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</si>
  <si>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</si>
  <si>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</si>
  <si>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</si>
  <si>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</si>
  <si>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</si>
  <si>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</si>
  <si>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</si>
  <si>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</si>
  <si>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</si>
  <si>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</si>
  <si>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</si>
  <si>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</si>
  <si>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</si>
  <si>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</si>
  <si>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</si>
  <si>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</si>
  <si>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</si>
  <si>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</si>
  <si>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</si>
  <si>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</si>
  <si>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</si>
  <si>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</si>
  <si>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</si>
  <si>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</si>
  <si>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</si>
  <si>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</si>
  <si>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</si>
  <si>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</si>
  <si>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</si>
  <si>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</si>
  <si>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</si>
  <si>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</si>
  <si>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</si>
  <si>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</si>
  <si>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</si>
  <si>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</si>
  <si>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</si>
  <si>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</si>
  <si>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</si>
  <si>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</si>
  <si>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</si>
  <si>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</si>
  <si>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</si>
  <si>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</si>
  <si>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</si>
  <si>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</si>
  <si>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</si>
  <si>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</si>
  <si>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</si>
  <si>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</si>
  <si>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</si>
  <si>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</si>
  <si>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</si>
  <si>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</si>
  <si>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</si>
  <si>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</si>
  <si>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</si>
  <si>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</si>
  <si>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</si>
  <si>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</si>
  <si>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</si>
  <si>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</si>
  <si>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</si>
  <si>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</si>
  <si>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</si>
  <si>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</si>
  <si>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</si>
  <si>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</si>
  <si>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</si>
  <si>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</si>
  <si>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</si>
  <si>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</si>
  <si>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</si>
  <si>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</si>
  <si>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</si>
  <si>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</si>
  <si>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</si>
  <si>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</si>
  <si>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</si>
  <si>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</si>
  <si>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</si>
  <si>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</si>
  <si>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</si>
  <si>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</si>
  <si>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</si>
  <si>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</si>
  <si>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</si>
  <si>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</si>
  <si>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</si>
  <si>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</si>
  <si>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</si>
  <si>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</si>
  <si>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</si>
  <si>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</si>
  <si>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</si>
  <si>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</si>
  <si>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</si>
  <si>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</si>
  <si>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</si>
  <si>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</si>
  <si>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</si>
  <si>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</si>
  <si>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</si>
  <si>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</si>
  <si>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</si>
  <si>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</si>
  <si>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</si>
  <si>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</si>
  <si>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</si>
  <si>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</si>
  <si>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</si>
  <si>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</si>
  <si>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</si>
  <si>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</si>
  <si>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</si>
  <si>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</si>
  <si>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</si>
  <si>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</si>
  <si>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</si>
  <si>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</si>
  <si>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</si>
  <si>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</si>
  <si>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</si>
  <si>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</si>
  <si>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</si>
  <si>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</si>
  <si>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</si>
  <si>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</si>
  <si>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</si>
  <si>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</si>
  <si>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</si>
  <si>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</si>
  <si>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</si>
  <si>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</si>
  <si>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</si>
  <si>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</si>
  <si>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</si>
  <si>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</si>
  <si>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</si>
  <si>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</si>
  <si>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</si>
  <si>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</si>
  <si>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</si>
  <si>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</si>
  <si>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</si>
  <si>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</si>
  <si>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</si>
  <si>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</si>
  <si>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</si>
  <si>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</si>
  <si>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</si>
  <si>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</si>
  <si>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</si>
  <si>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</si>
  <si>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</si>
  <si>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</si>
  <si>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</si>
  <si>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</si>
  <si>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</si>
  <si>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</si>
  <si>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</si>
  <si>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</si>
  <si>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</si>
  <si>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</si>
  <si>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</si>
  <si>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</si>
  <si>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</si>
  <si>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</si>
  <si>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</si>
  <si>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</si>
  <si>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</si>
  <si>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</si>
  <si>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</si>
  <si>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</si>
  <si>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</si>
  <si>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</si>
  <si>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</si>
  <si>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</si>
  <si>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</si>
  <si>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</si>
  <si>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</si>
  <si>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</si>
  <si>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</si>
  <si>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</si>
  <si>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</si>
  <si>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</si>
  <si>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</si>
  <si>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</si>
  <si>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</si>
  <si>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</si>
  <si>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</si>
  <si>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</si>
  <si>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</si>
  <si>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</si>
  <si>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</si>
  <si>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</si>
  <si>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</si>
  <si>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</si>
  <si>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</si>
  <si>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</si>
  <si>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</si>
  <si>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</si>
  <si>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</si>
  <si>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</si>
  <si>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</si>
  <si>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</si>
  <si>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</si>
  <si>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</si>
  <si>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</si>
  <si>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</si>
  <si>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</si>
  <si>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</si>
  <si>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</si>
  <si>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</si>
  <si>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</si>
  <si>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</si>
  <si>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</si>
  <si>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</si>
  <si>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</si>
  <si>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</si>
  <si>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</si>
  <si>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</si>
  <si>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</si>
  <si>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</si>
  <si>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</si>
  <si>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</si>
  <si>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</si>
  <si>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</si>
  <si>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</si>
  <si>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</si>
  <si>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</si>
  <si>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</si>
  <si>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</si>
  <si>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</si>
  <si>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</si>
  <si>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</si>
  <si>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</si>
  <si>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</si>
  <si>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</si>
  <si>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</si>
  <si>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</si>
  <si>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</si>
  <si>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</si>
  <si>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</si>
  <si>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</si>
  <si>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</si>
  <si>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</si>
  <si>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</si>
  <si>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</si>
  <si>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</si>
  <si>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</si>
  <si>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</si>
  <si>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</si>
  <si>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</si>
  <si>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</si>
  <si>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</si>
  <si>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</si>
  <si>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</si>
  <si>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</si>
  <si>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</si>
  <si>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</si>
  <si>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</si>
  <si>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</si>
  <si>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</si>
  <si>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</si>
  <si>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</si>
  <si>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</si>
  <si>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</si>
  <si>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</si>
  <si>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</si>
  <si>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</si>
  <si>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</si>
  <si>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</si>
  <si>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</si>
  <si>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</si>
  <si>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</si>
  <si>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</si>
  <si>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</si>
  <si>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</si>
  <si>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</si>
  <si>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</si>
  <si>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</si>
  <si>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</si>
  <si>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</si>
  <si>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</si>
  <si>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</si>
  <si>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</si>
  <si>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</si>
  <si>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</si>
  <si>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</si>
  <si>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</si>
  <si>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</si>
  <si>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</si>
  <si>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</si>
  <si>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</si>
  <si>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</si>
  <si>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</si>
  <si>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</si>
  <si>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</si>
  <si>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</si>
  <si>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</si>
  <si>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</si>
  <si>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</si>
  <si>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</si>
  <si>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</si>
  <si>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</si>
  <si>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</si>
  <si>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</si>
  <si>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</si>
  <si>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</si>
  <si>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</si>
  <si>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</si>
  <si>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</si>
  <si>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</si>
  <si>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</si>
  <si>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</si>
  <si>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</si>
  <si>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</si>
  <si>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</si>
  <si>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</si>
  <si>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</si>
  <si>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</si>
  <si>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</si>
  <si>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</si>
  <si>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</si>
  <si>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</si>
  <si>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</si>
  <si>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</si>
  <si>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</si>
  <si>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</si>
  <si>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</si>
  <si>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</si>
  <si>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</si>
  <si>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</si>
  <si>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</si>
  <si>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</si>
  <si>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</si>
  <si>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</si>
  <si>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</si>
  <si>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</si>
  <si>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</si>
  <si>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</si>
  <si>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</si>
  <si>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</si>
  <si>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</si>
  <si>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</si>
  <si>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</si>
  <si>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</si>
  <si>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</si>
  <si>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</si>
  <si>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</si>
  <si>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</si>
  <si>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</si>
  <si>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</si>
  <si>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</si>
  <si>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</si>
  <si>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</si>
  <si>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</si>
  <si>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</si>
  <si>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</si>
  <si>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</si>
  <si>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</si>
  <si>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</si>
  <si>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</si>
  <si>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</si>
  <si>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</si>
  <si>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</si>
  <si>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</si>
  <si>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</si>
  <si>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</si>
  <si>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</si>
  <si>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</si>
  <si>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</si>
  <si>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</si>
  <si>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</si>
  <si>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</si>
  <si>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</si>
  <si>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</si>
  <si>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</si>
  <si>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</si>
  <si>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</si>
  <si>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</si>
  <si>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</si>
  <si>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</si>
  <si>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</si>
  <si>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</si>
  <si>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</si>
  <si>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</si>
  <si>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</si>
  <si>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</si>
  <si>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</si>
  <si>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</si>
  <si>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</si>
  <si>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</si>
  <si>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</si>
  <si>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</si>
  <si>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</si>
  <si>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</si>
  <si>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</si>
  <si>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</si>
  <si>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</si>
  <si>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</si>
  <si>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</si>
  <si>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</si>
  <si>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</si>
  <si>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</si>
  <si>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</si>
  <si>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</si>
  <si>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</si>
  <si>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</si>
  <si>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</si>
  <si>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</si>
  <si>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</si>
  <si>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</si>
  <si>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</si>
  <si>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</si>
  <si>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</si>
  <si>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</si>
  <si>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</si>
  <si>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</si>
  <si>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</si>
  <si>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</si>
  <si>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</si>
  <si>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</si>
  <si>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</si>
  <si>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</si>
  <si>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</si>
  <si>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</si>
  <si>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</si>
  <si>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</si>
  <si>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</si>
  <si>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</si>
  <si>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</si>
  <si>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</si>
  <si>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</si>
  <si>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</si>
  <si>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</si>
  <si>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</si>
  <si>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</si>
  <si>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</si>
  <si>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</si>
  <si>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</si>
  <si>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</si>
  <si>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</si>
  <si>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</si>
  <si>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</si>
  <si>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</si>
  <si>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</si>
  <si>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</si>
  <si>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</si>
  <si>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</si>
  <si>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</si>
  <si>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</si>
  <si>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</si>
  <si>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</si>
  <si>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</si>
  <si>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</si>
  <si>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</si>
  <si>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</si>
  <si>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</si>
  <si>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</si>
  <si>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</si>
  <si>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</si>
  <si>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</si>
  <si>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</si>
  <si>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</si>
  <si>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</si>
  <si>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</si>
  <si>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</si>
  <si>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</si>
  <si>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</si>
  <si>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</si>
  <si>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</si>
  <si>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</si>
  <si>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</si>
  <si>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</si>
  <si>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</si>
  <si>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</si>
  <si>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</si>
  <si>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</si>
  <si>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</si>
  <si>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</si>
  <si>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</si>
  <si>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</si>
  <si>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</si>
  <si>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</si>
  <si>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</si>
  <si>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</si>
  <si>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</si>
  <si>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</si>
  <si>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</si>
  <si>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</si>
  <si>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</si>
  <si>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</si>
  <si>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</si>
  <si>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</si>
  <si>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</si>
  <si>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</si>
  <si>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</si>
  <si>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</si>
  <si>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</si>
  <si>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</si>
  <si>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</si>
  <si>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</si>
  <si>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</si>
  <si>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</si>
  <si>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</si>
  <si>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</si>
  <si>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</si>
  <si>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</si>
  <si>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</si>
  <si>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</si>
  <si>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</si>
  <si>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</si>
  <si>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</si>
  <si>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</si>
  <si>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</si>
  <si>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</si>
  <si>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</si>
  <si>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</si>
  <si>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</si>
  <si>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</si>
  <si>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</si>
  <si>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</si>
  <si>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</si>
  <si>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</si>
  <si>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</si>
  <si>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</si>
  <si>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</si>
  <si>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</si>
  <si>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</si>
  <si>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</si>
  <si>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</si>
  <si>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</si>
  <si>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</si>
  <si>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</si>
  <si>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</si>
  <si>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</si>
  <si>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</si>
  <si>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</si>
  <si>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</si>
  <si>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</si>
  <si>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</si>
  <si>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</si>
  <si>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</si>
  <si>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</si>
  <si>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</si>
  <si>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</si>
  <si>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</si>
  <si>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</si>
  <si>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</si>
  <si>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</si>
  <si>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</si>
  <si>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</si>
  <si>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</si>
  <si>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</si>
  <si>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</si>
  <si>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</si>
  <si>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</si>
  <si>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</si>
  <si>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</si>
  <si>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</si>
  <si>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</si>
  <si>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</si>
  <si>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</si>
  <si>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</si>
  <si>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</si>
  <si>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</si>
  <si>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</si>
  <si>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</si>
  <si>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</si>
  <si>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</si>
  <si>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</si>
  <si>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</si>
  <si>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</si>
  <si>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</si>
  <si>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</si>
  <si>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</si>
  <si>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</si>
  <si>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</si>
  <si>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</si>
  <si>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</si>
  <si>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</si>
  <si>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</si>
  <si>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</si>
  <si>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</si>
  <si>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</si>
  <si>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</si>
  <si>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</si>
  <si>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</si>
  <si>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</si>
  <si>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</si>
  <si>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</si>
  <si>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</si>
  <si>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</si>
  <si>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</si>
  <si>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</si>
  <si>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</si>
  <si>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</si>
  <si>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</si>
  <si>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</si>
  <si>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</si>
  <si>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</si>
  <si>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</si>
  <si>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</si>
  <si>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</si>
  <si>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</si>
  <si>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</si>
  <si>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</si>
  <si>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</si>
  <si>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</si>
  <si>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</si>
  <si>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</si>
  <si>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</si>
  <si>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</si>
  <si>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</si>
  <si>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</si>
  <si>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</si>
  <si>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</si>
  <si>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</si>
  <si>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</si>
  <si>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</si>
  <si>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</si>
  <si>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</si>
  <si>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</si>
  <si>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</si>
  <si>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</si>
  <si>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</si>
  <si>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</si>
  <si>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</si>
  <si>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</si>
  <si>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</si>
  <si>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</si>
  <si>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</si>
  <si>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</si>
  <si>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</si>
  <si>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</si>
  <si>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</si>
  <si>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</si>
  <si>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</si>
  <si>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</si>
  <si>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</si>
  <si>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</si>
  <si>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</si>
  <si>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</si>
  <si>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</si>
  <si>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</si>
  <si>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</si>
  <si>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</si>
  <si>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</si>
  <si>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</si>
  <si>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</si>
  <si>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</si>
  <si>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</si>
  <si>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</si>
  <si>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</si>
  <si>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</si>
  <si>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</si>
  <si>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</si>
  <si>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</si>
  <si>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</si>
  <si>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</si>
  <si>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</si>
  <si>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</si>
  <si>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</si>
  <si>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</si>
  <si>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</si>
  <si>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</si>
  <si>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</si>
  <si>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</si>
  <si>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</si>
  <si>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</si>
  <si>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</si>
  <si>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</si>
  <si>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</si>
  <si>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</si>
  <si>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</si>
  <si>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</si>
  <si>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</si>
  <si>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</si>
  <si>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</si>
  <si>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</si>
  <si>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</si>
  <si>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</si>
  <si>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</si>
  <si>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</si>
  <si>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</si>
  <si>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</si>
  <si>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</si>
  <si>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</si>
  <si>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</si>
  <si>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</si>
  <si>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</si>
  <si>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</si>
  <si>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</si>
  <si>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</si>
  <si>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</si>
  <si>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</si>
  <si>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</si>
  <si>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</si>
  <si>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</si>
  <si>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</si>
  <si>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</si>
  <si>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</si>
  <si>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</si>
  <si>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</si>
  <si>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</si>
  <si>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</si>
  <si>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</si>
  <si>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</si>
  <si>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</si>
  <si>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</si>
  <si>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</si>
  <si>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</si>
  <si>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</si>
  <si>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</si>
  <si>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</si>
  <si>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</si>
  <si>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</si>
  <si>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</si>
  <si>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</si>
  <si>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</si>
  <si>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</si>
  <si>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</si>
  <si>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</si>
  <si>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</si>
  <si>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</si>
  <si>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</si>
  <si>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</si>
  <si>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</si>
  <si>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</si>
  <si>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</si>
  <si>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</si>
  <si>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</si>
  <si>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</si>
  <si>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</si>
  <si>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</si>
  <si>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</si>
  <si>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</si>
  <si>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</si>
  <si>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</si>
  <si>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</si>
  <si>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</si>
  <si>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</si>
  <si>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</si>
  <si>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</si>
  <si>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</si>
  <si>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</si>
  <si>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</si>
  <si>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</si>
  <si>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</si>
  <si>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</si>
  <si>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</si>
  <si>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</si>
  <si>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</si>
  <si>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</si>
  <si>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</si>
  <si>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</si>
  <si>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</si>
  <si>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</si>
  <si>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</si>
  <si>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</si>
  <si>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</si>
  <si>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</si>
  <si>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</si>
  <si>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</si>
  <si>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</si>
  <si>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</si>
  <si>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</si>
  <si>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</si>
  <si>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</si>
  <si>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</si>
  <si>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</si>
  <si>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</si>
  <si>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</si>
  <si>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</si>
  <si>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</si>
  <si>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</si>
  <si>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</si>
  <si>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</si>
  <si>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</si>
  <si>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</si>
  <si>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</si>
  <si>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</si>
  <si>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</si>
  <si>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</si>
  <si>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</si>
  <si>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</si>
  <si>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</si>
  <si>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</si>
  <si>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</si>
  <si>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</si>
  <si>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</si>
  <si>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</si>
  <si>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</si>
  <si>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</si>
  <si>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</si>
  <si>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</si>
  <si>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</si>
  <si>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</si>
  <si>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</si>
  <si>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</si>
  <si>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</si>
  <si>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</si>
  <si>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</si>
  <si>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</si>
  <si>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</si>
  <si>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</si>
  <si>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</si>
  <si>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</si>
  <si>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</si>
  <si>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</si>
  <si>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</si>
  <si>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</si>
  <si>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</si>
  <si>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</si>
  <si>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</si>
  <si>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</si>
  <si>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</si>
  <si>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</si>
  <si>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</si>
  <si>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</si>
  <si>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</si>
  <si>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</si>
  <si>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</si>
  <si>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</si>
  <si>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</si>
  <si>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</si>
  <si>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</si>
  <si>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</si>
  <si>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</si>
  <si>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</si>
  <si>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</si>
  <si>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</si>
  <si>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</si>
  <si>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</si>
  <si>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</si>
  <si>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</si>
  <si>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</si>
  <si>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</si>
  <si>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</si>
  <si>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</si>
  <si>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</si>
  <si>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</si>
  <si>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</si>
  <si>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</si>
  <si>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</si>
  <si>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</si>
  <si>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</si>
  <si>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</si>
  <si>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</si>
  <si>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</si>
  <si>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</si>
  <si>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</si>
  <si>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</si>
  <si>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</si>
  <si>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</si>
  <si>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</si>
  <si>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</si>
  <si>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</si>
  <si>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</si>
  <si>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</si>
  <si>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</si>
  <si>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</si>
  <si>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</si>
  <si>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</si>
  <si>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</si>
  <si>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</si>
  <si>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</si>
  <si>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</si>
  <si>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</si>
  <si>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</si>
  <si>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</si>
  <si>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</si>
  <si>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</si>
  <si>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</si>
  <si>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</si>
  <si>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</si>
  <si>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</si>
  <si>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</si>
  <si>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</si>
  <si>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</si>
  <si>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</si>
  <si>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</si>
  <si>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</si>
  <si>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</si>
  <si>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</si>
  <si>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</si>
  <si>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</si>
  <si>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</si>
  <si>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</si>
  <si>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</si>
  <si>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</si>
  <si>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</si>
  <si>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</si>
  <si>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</si>
  <si>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</si>
  <si>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</si>
  <si>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</si>
  <si>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</si>
  <si>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</si>
  <si>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</si>
  <si>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</si>
  <si>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</si>
  <si>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</si>
  <si>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</si>
  <si>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</si>
  <si>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</si>
  <si>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</si>
  <si>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</si>
  <si>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</si>
  <si>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</si>
  <si>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</si>
  <si>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</si>
  <si>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</si>
  <si>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</si>
  <si>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</si>
  <si>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</si>
  <si>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</si>
  <si>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</si>
  <si>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</si>
  <si>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</si>
  <si>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</si>
  <si>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</si>
  <si>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</si>
  <si>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</si>
  <si>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</si>
  <si>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</si>
  <si>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</si>
  <si>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</si>
  <si>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</si>
  <si>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</si>
  <si>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</si>
  <si>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</si>
  <si>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</si>
  <si>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</si>
  <si>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</si>
  <si>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</si>
  <si>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</si>
  <si>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</si>
  <si>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</si>
  <si>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</si>
  <si>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</si>
  <si>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</si>
  <si>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</si>
  <si>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</si>
  <si>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</si>
  <si>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</si>
  <si>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</si>
  <si>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</si>
  <si>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</si>
  <si>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</si>
  <si>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</si>
  <si>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</si>
  <si>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</si>
  <si>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</si>
  <si>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</si>
  <si>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</si>
  <si>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</si>
  <si>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</si>
  <si>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</si>
  <si>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</si>
  <si>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</si>
  <si>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</si>
  <si>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</si>
  <si>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</si>
  <si>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</si>
  <si>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</si>
  <si>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</si>
  <si>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</si>
  <si>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</si>
  <si>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</si>
  <si>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</si>
  <si>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</si>
  <si>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</si>
  <si>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</si>
  <si>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</si>
  <si>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</si>
  <si>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</si>
  <si>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</si>
  <si>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</si>
  <si>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</si>
  <si>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</si>
  <si>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</si>
  <si>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</si>
  <si>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</si>
  <si>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</si>
  <si>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</si>
  <si>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</si>
  <si>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</si>
  <si>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</si>
  <si>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</si>
  <si>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</si>
  <si>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</si>
  <si>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</si>
  <si>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</si>
  <si>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</si>
  <si>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</si>
  <si>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</si>
  <si>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</si>
  <si>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</si>
  <si>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</si>
  <si>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</si>
  <si>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</si>
  <si>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</si>
  <si>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</si>
  <si>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</si>
  <si>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</si>
  <si>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</si>
  <si>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</si>
  <si>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</si>
  <si>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</si>
  <si>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</si>
  <si>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</si>
  <si>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</si>
  <si>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</si>
  <si>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</si>
  <si>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</si>
  <si>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</si>
  <si>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</si>
  <si>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</si>
  <si>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</si>
  <si>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</si>
  <si>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</si>
  <si>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</si>
  <si>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</si>
  <si>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</si>
  <si>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</si>
  <si>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</si>
  <si>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</si>
  <si>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</si>
  <si>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</si>
  <si>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</si>
  <si>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</si>
  <si>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</si>
  <si>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</si>
  <si>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</si>
  <si>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</si>
  <si>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</si>
  <si>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</si>
  <si>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</si>
  <si>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</si>
  <si>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</si>
  <si>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</si>
  <si>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</si>
  <si>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</si>
  <si>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</si>
  <si>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</si>
  <si>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</si>
  <si>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</si>
  <si>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</si>
  <si>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</si>
  <si>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</si>
  <si>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</si>
  <si>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</si>
  <si>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</si>
  <si>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</si>
  <si>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</si>
  <si>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</si>
  <si>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</si>
  <si>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</si>
  <si>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</si>
  <si>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</si>
  <si>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</si>
  <si>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</si>
  <si>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</si>
  <si>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</si>
  <si>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</si>
  <si>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</si>
  <si>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</si>
  <si>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</si>
  <si>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</si>
  <si>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</si>
  <si>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</si>
  <si>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</si>
  <si>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</si>
  <si>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</si>
  <si>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</si>
  <si>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</si>
  <si>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</si>
  <si>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</si>
  <si>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</si>
  <si>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</si>
  <si>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</si>
  <si>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</si>
  <si>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</si>
  <si>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</si>
  <si>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</si>
  <si>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</si>
  <si>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</si>
  <si>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</si>
  <si>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</si>
  <si>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</si>
  <si>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</si>
  <si>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</si>
  <si>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</si>
  <si>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</si>
  <si>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</si>
  <si>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</si>
  <si>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</si>
  <si>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</si>
  <si>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</si>
  <si>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</si>
  <si>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</si>
  <si>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</si>
  <si>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</si>
  <si>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</si>
  <si>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</si>
  <si>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</si>
  <si>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</si>
  <si>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</si>
  <si>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</si>
  <si>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</si>
  <si>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</si>
  <si>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</si>
  <si>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</si>
  <si>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</si>
  <si>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</si>
  <si>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</si>
  <si>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</si>
  <si>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</si>
  <si>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</si>
  <si>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</si>
  <si>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</si>
  <si>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</si>
  <si>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</si>
  <si>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</si>
  <si>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</si>
  <si>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</si>
  <si>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</si>
  <si>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</si>
  <si>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</si>
  <si>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</si>
  <si>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</si>
  <si>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</si>
  <si>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</si>
  <si>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</si>
  <si>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</si>
  <si>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</si>
  <si>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</si>
  <si>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</si>
  <si>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</si>
  <si>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</si>
  <si>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</si>
  <si>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</si>
  <si>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</si>
  <si>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</si>
  <si>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</si>
  <si>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</si>
  <si>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</si>
  <si>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</si>
  <si>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</si>
  <si>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</si>
  <si>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</si>
  <si>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</si>
  <si>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</si>
  <si>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</si>
  <si>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</si>
  <si>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</si>
  <si>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</si>
  <si>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</si>
  <si>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</si>
  <si>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</si>
  <si>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</si>
  <si>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</si>
  <si>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</si>
  <si>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</si>
  <si>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</si>
  <si>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</si>
  <si>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</si>
  <si>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</si>
  <si>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</si>
  <si>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</si>
  <si>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</si>
  <si>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</si>
  <si>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</si>
  <si>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</si>
  <si>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</si>
  <si>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</si>
  <si>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</si>
  <si>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</si>
  <si>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</si>
  <si>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</si>
  <si>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</si>
  <si>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</si>
  <si>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</si>
  <si>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</si>
  <si>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</si>
  <si>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</si>
  <si>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</si>
  <si>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</si>
  <si>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</si>
  <si>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</si>
  <si>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</si>
  <si>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</si>
  <si>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</si>
  <si>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</si>
  <si>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</si>
  <si>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</si>
  <si>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</si>
  <si>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</si>
  <si>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</si>
  <si>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</si>
  <si>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</si>
  <si>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</si>
  <si>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</si>
  <si>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</si>
  <si>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</si>
  <si>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</si>
  <si>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</si>
  <si>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</si>
  <si>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</si>
  <si>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</si>
  <si>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</si>
  <si>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</si>
  <si>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</si>
  <si>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</si>
  <si>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</si>
  <si>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</si>
  <si>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</si>
  <si>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</si>
  <si>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</si>
  <si>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</si>
  <si>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</si>
  <si>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</si>
  <si>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</si>
  <si>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</si>
  <si>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</si>
  <si>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</si>
  <si>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</si>
  <si>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</si>
  <si>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</si>
  <si>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</si>
  <si>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</si>
  <si>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</si>
  <si>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</si>
  <si>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</si>
  <si>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</si>
  <si>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</si>
  <si>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</si>
  <si>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</si>
  <si>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</si>
  <si>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</si>
  <si>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</si>
  <si>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</si>
  <si>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</si>
  <si>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</si>
  <si>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</si>
  <si>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</si>
  <si>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</si>
  <si>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</si>
  <si>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</si>
  <si>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</si>
  <si>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</si>
  <si>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</si>
  <si>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</si>
  <si>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</si>
  <si>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</si>
  <si>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</si>
  <si>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</si>
  <si>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</si>
  <si>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</si>
  <si>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</si>
  <si>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</si>
  <si>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</si>
  <si>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</si>
  <si>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</si>
  <si>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</si>
  <si>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</si>
  <si>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</si>
  <si>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</si>
  <si>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</si>
  <si>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</si>
  <si>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</si>
  <si>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</si>
  <si>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</si>
  <si>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</si>
  <si>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</si>
  <si>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</si>
  <si>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</si>
  <si>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</si>
  <si>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</si>
  <si>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</si>
  <si>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</si>
  <si>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</si>
  <si>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</si>
  <si>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</si>
  <si>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</si>
  <si>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</si>
  <si>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</si>
  <si>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</si>
  <si>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</si>
  <si>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</si>
  <si>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</si>
  <si>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</si>
  <si>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</si>
  <si>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</si>
  <si>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</si>
  <si>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</si>
  <si>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</si>
  <si>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</si>
  <si>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</si>
  <si>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</si>
  <si>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</si>
  <si>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</si>
  <si>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</si>
  <si>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</si>
  <si>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</si>
  <si>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</si>
  <si>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</si>
  <si>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</si>
  <si>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</si>
  <si>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</si>
  <si>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</si>
  <si>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</si>
  <si>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</si>
  <si>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</si>
  <si>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</si>
  <si>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</si>
  <si>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</si>
  <si>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</si>
  <si>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</si>
  <si>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</si>
  <si>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</si>
  <si>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</si>
  <si>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</si>
  <si>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</si>
  <si>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</si>
  <si>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</si>
  <si>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</si>
  <si>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</si>
  <si>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</si>
  <si>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</si>
  <si>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</si>
  <si>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</si>
  <si>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</si>
  <si>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</si>
  <si>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</si>
  <si>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</si>
  <si>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</si>
  <si>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</si>
  <si>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</si>
  <si>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</si>
  <si>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</si>
  <si>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</si>
  <si>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</si>
  <si>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</si>
  <si>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</si>
  <si>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</si>
  <si>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</si>
  <si>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</si>
  <si>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</si>
  <si>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</si>
  <si>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</si>
  <si>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</si>
  <si>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</si>
  <si>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</si>
  <si>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</si>
  <si>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</si>
  <si>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</si>
  <si>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</si>
  <si>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</si>
  <si>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</si>
  <si>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</si>
  <si>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</si>
  <si>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</si>
  <si>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</si>
  <si>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</si>
  <si>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</si>
  <si>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</si>
  <si>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</si>
  <si>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</si>
  <si>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</si>
  <si>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</si>
  <si>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</si>
  <si>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</si>
  <si>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</si>
  <si>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</si>
  <si>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</si>
  <si>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</si>
  <si>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</si>
  <si>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</si>
  <si>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</si>
  <si>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</si>
  <si>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</si>
  <si>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</si>
  <si>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</si>
  <si>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</si>
  <si>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</si>
  <si>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</si>
  <si>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</si>
  <si>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</si>
  <si>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</si>
  <si>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</si>
  <si>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</si>
  <si>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</si>
  <si>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</si>
  <si>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</si>
  <si>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</si>
  <si>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</si>
  <si>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</si>
  <si>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</si>
  <si>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</si>
  <si>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</si>
  <si>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</si>
  <si>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</si>
  <si>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</si>
  <si>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</si>
  <si>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</si>
  <si>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</si>
  <si>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</si>
  <si>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</si>
  <si>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</si>
  <si>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</si>
  <si>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</si>
  <si>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</si>
  <si>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</si>
  <si>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</si>
  <si>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</si>
  <si>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</si>
  <si>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</si>
  <si>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</si>
  <si>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</si>
  <si>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</si>
  <si>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</si>
  <si>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</si>
  <si>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</si>
  <si>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</si>
  <si>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</si>
  <si>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</si>
  <si>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</si>
  <si>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</si>
  <si>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</si>
  <si>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</si>
  <si>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</si>
  <si>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</si>
  <si>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</si>
  <si>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</si>
  <si>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</si>
  <si>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</si>
  <si>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</si>
  <si>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</si>
  <si>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</si>
  <si>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</si>
  <si>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</si>
  <si>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</si>
  <si>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</si>
  <si>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</si>
  <si>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</si>
  <si>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</si>
  <si>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</si>
  <si>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</si>
  <si>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</si>
  <si>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</si>
  <si>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</si>
  <si>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</si>
  <si>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</si>
  <si>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</si>
  <si>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</si>
  <si>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</si>
  <si>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</si>
  <si>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</si>
  <si>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</si>
  <si>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</si>
  <si>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</si>
  <si>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</si>
  <si>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</si>
  <si>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</si>
  <si>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</si>
  <si>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</si>
  <si>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</si>
  <si>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</si>
  <si>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</si>
  <si>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</si>
  <si>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</si>
  <si>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</si>
  <si>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</si>
  <si>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</si>
  <si>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</si>
  <si>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</si>
  <si>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</si>
  <si>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</si>
  <si>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</si>
  <si>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</si>
  <si>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</si>
  <si>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</si>
  <si>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</si>
  <si>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</si>
  <si>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</si>
  <si>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</si>
  <si>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</si>
  <si>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</si>
  <si>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</si>
  <si>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</si>
  <si>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</si>
  <si>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</si>
  <si>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</si>
  <si>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</si>
  <si>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</si>
  <si>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</si>
  <si>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</si>
  <si>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</si>
  <si>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</si>
  <si>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</si>
  <si>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</si>
  <si>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</si>
  <si>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</si>
  <si>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</si>
  <si>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</si>
  <si>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</si>
  <si>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</si>
  <si>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</si>
  <si>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</si>
  <si>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</si>
  <si>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</si>
  <si>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</si>
  <si>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</si>
  <si>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</si>
  <si>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</si>
  <si>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</si>
  <si>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</si>
  <si>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</si>
  <si>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</si>
  <si>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</si>
  <si>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</si>
  <si>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</si>
  <si>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</si>
  <si>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</si>
  <si>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</si>
  <si>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</si>
  <si>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</si>
  <si>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</si>
  <si>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</si>
  <si>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</si>
  <si>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</si>
  <si>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</si>
  <si>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</si>
  <si>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</si>
  <si>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</si>
  <si>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</si>
  <si>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</si>
  <si>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</si>
  <si>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</si>
  <si>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</si>
  <si>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</si>
  <si>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</si>
  <si>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</si>
  <si>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</si>
  <si>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</si>
  <si>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</si>
  <si>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</si>
  <si>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</si>
  <si>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</si>
  <si>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</si>
  <si>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</si>
  <si>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</si>
  <si>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</si>
  <si>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</si>
  <si>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</si>
  <si>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</si>
  <si>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</si>
  <si>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</si>
  <si>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</si>
  <si>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</si>
  <si>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</si>
  <si>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</si>
  <si>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</si>
  <si>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</si>
  <si>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</si>
  <si>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</si>
  <si>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</si>
  <si>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</si>
  <si>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</si>
  <si>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</si>
  <si>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</si>
  <si>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</si>
  <si>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</si>
  <si>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</si>
  <si>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</si>
  <si>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</si>
  <si>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</si>
  <si>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</si>
  <si>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</si>
  <si>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</si>
  <si>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</si>
  <si>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</si>
  <si>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</si>
  <si>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</si>
  <si>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</si>
  <si>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</si>
  <si>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</si>
  <si>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</si>
  <si>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</si>
  <si>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</si>
  <si>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</si>
  <si>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</si>
  <si>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</si>
  <si>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</si>
  <si>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</si>
  <si>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</si>
  <si>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</si>
  <si>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</si>
  <si>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</si>
  <si>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</si>
  <si>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</si>
  <si>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</si>
  <si>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</si>
  <si>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</si>
  <si>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</si>
  <si>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</si>
  <si>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</si>
  <si>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</si>
  <si>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</si>
  <si>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</si>
  <si>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</si>
  <si>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</si>
  <si>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</si>
  <si>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</si>
  <si>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</si>
  <si>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</si>
  <si>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</si>
  <si>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</si>
  <si>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</si>
  <si>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</si>
  <si>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</si>
  <si>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</si>
  <si>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</si>
  <si>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</si>
  <si>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</si>
  <si>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</si>
  <si>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</si>
  <si>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</si>
  <si>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</si>
  <si>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</si>
  <si>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</si>
  <si>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</si>
  <si>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</si>
  <si>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</si>
  <si>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</si>
  <si>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</si>
  <si>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</si>
  <si>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</si>
  <si>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</si>
  <si>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</si>
  <si>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</si>
  <si>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</si>
  <si>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</si>
  <si>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</si>
  <si>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</si>
  <si>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</si>
  <si>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</si>
  <si>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</si>
  <si>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</si>
  <si>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</si>
  <si>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</si>
  <si>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</si>
  <si>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</si>
  <si>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</si>
  <si>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</si>
  <si>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</si>
  <si>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</si>
  <si>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</si>
  <si>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</si>
  <si>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</si>
  <si>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</si>
  <si>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</si>
  <si>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</si>
  <si>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</si>
  <si>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</si>
  <si>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</si>
  <si>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</si>
  <si>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</si>
  <si>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</si>
  <si>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</si>
  <si>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</si>
  <si>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</si>
  <si>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</si>
  <si>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</si>
  <si>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</si>
  <si>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</si>
  <si>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</si>
  <si>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</si>
  <si>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</si>
  <si>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</si>
  <si>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</si>
  <si>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</si>
  <si>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</si>
  <si>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</si>
  <si>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</si>
  <si>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</si>
  <si>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</si>
  <si>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</si>
  <si>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</si>
  <si>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</si>
  <si>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</si>
  <si>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</si>
  <si>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</si>
  <si>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</si>
  <si>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</si>
  <si>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</si>
  <si>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</si>
  <si>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</si>
  <si>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</si>
  <si>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</si>
  <si>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</si>
  <si>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</si>
  <si>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</si>
  <si>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</si>
  <si>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</si>
  <si>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</si>
  <si>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</si>
  <si>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</si>
  <si>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</si>
  <si>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</si>
  <si>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</si>
  <si>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</si>
  <si>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</si>
  <si>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</si>
  <si>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</si>
  <si>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</si>
  <si>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</si>
  <si>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</si>
  <si>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</si>
  <si>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</si>
  <si>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</si>
  <si>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</si>
  <si>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</si>
  <si>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</si>
  <si>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</si>
  <si>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</si>
  <si>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</si>
  <si>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</si>
  <si>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</si>
  <si>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</si>
  <si>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</si>
  <si>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</si>
  <si>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</si>
  <si>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</si>
  <si>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</si>
  <si>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</si>
  <si>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</si>
  <si>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</si>
  <si>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</si>
  <si>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</si>
  <si>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</si>
  <si>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</si>
  <si>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</si>
  <si>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</si>
  <si>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</si>
  <si>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</si>
  <si>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</si>
  <si>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</si>
  <si>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</si>
  <si>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</si>
  <si>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</si>
  <si>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</si>
  <si>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</si>
  <si>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</si>
  <si>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</si>
  <si>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</si>
  <si>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</si>
  <si>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</si>
  <si>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</si>
  <si>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</si>
  <si>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</si>
  <si>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</si>
  <si>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</si>
  <si>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</si>
  <si>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</si>
  <si>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</si>
  <si>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</si>
  <si>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</si>
  <si>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</si>
  <si>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</si>
  <si>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</si>
  <si>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</si>
  <si>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</si>
  <si>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</si>
  <si>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</si>
  <si>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</si>
  <si>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</si>
  <si>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</si>
  <si>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</si>
  <si>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</si>
  <si>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</si>
  <si>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</si>
  <si>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</si>
  <si>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</si>
  <si>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</si>
  <si>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</si>
  <si>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</si>
  <si>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</si>
  <si>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</si>
  <si>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</si>
  <si>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</si>
  <si>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</si>
  <si>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</si>
  <si>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</si>
  <si>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</si>
  <si>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</si>
  <si>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</si>
  <si>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</si>
  <si>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</si>
  <si>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</si>
  <si>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</si>
  <si>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</si>
  <si>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</si>
  <si>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</si>
  <si>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</si>
  <si>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</si>
  <si>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</si>
  <si>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</si>
  <si>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</si>
  <si>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</si>
  <si>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</si>
  <si>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</si>
  <si>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</si>
  <si>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</si>
  <si>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</si>
  <si>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</si>
  <si>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</si>
  <si>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</si>
  <si>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</si>
  <si>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</si>
  <si>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</si>
  <si>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</si>
  <si>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</si>
  <si>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</si>
  <si>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</si>
  <si>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</si>
  <si>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</si>
  <si>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</si>
  <si>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</si>
  <si>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</si>
  <si>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</si>
  <si>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</si>
  <si>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</si>
  <si>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</si>
  <si>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</si>
  <si>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</si>
  <si>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</si>
  <si>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</si>
  <si>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</si>
  <si>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</si>
  <si>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</si>
  <si>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</si>
  <si>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</si>
  <si>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</si>
  <si>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</si>
  <si>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</si>
  <si>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</si>
  <si>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</si>
  <si>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</si>
  <si>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</si>
  <si>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</si>
  <si>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</si>
  <si>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</si>
  <si>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</si>
  <si>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</si>
  <si>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</si>
  <si>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</si>
  <si>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</si>
  <si>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</si>
  <si>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</si>
  <si>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</si>
  <si>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</si>
  <si>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</si>
  <si>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</si>
  <si>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</si>
  <si>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</si>
  <si>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</si>
  <si>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</si>
  <si>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</si>
  <si>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</si>
  <si>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</si>
  <si>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</si>
  <si>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</si>
  <si>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</si>
  <si>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</si>
  <si>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</si>
  <si>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</si>
  <si>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</si>
  <si>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</si>
  <si>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</si>
  <si>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</si>
  <si>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</si>
  <si>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</si>
  <si>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</si>
  <si>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</si>
  <si>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</si>
  <si>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</si>
  <si>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</si>
  <si>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</si>
  <si>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</si>
  <si>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</si>
  <si>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</si>
  <si>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</si>
  <si>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</si>
  <si>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</si>
  <si>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</si>
  <si>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</si>
  <si>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</si>
  <si>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</si>
  <si>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</si>
  <si>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</si>
  <si>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</si>
  <si>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</si>
  <si>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</si>
  <si>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</si>
  <si>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</si>
  <si>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</si>
  <si>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</si>
  <si>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</si>
  <si>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</si>
  <si>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</si>
  <si>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</si>
  <si>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</si>
  <si>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</si>
  <si>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</si>
  <si>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</si>
  <si>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</si>
  <si>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</si>
  <si>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</si>
  <si>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</si>
  <si>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</si>
  <si>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</si>
  <si>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</si>
  <si>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</si>
  <si>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</si>
  <si>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</si>
  <si>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</si>
  <si>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</si>
  <si>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</si>
  <si>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</si>
  <si>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</si>
  <si>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</si>
  <si>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</si>
  <si>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</si>
  <si>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</si>
  <si>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</si>
  <si>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</si>
  <si>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</si>
  <si>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</si>
  <si>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</si>
  <si>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</si>
  <si>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</si>
  <si>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</si>
  <si>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</si>
  <si>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</si>
  <si>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</si>
  <si>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</si>
  <si>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</si>
  <si>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</si>
  <si>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</si>
  <si>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</si>
  <si>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</si>
  <si>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</si>
  <si>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</si>
  <si>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</si>
  <si>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</si>
  <si>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</si>
  <si>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</si>
  <si>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</si>
  <si>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</si>
  <si>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</si>
  <si>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</si>
  <si>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</si>
  <si>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</si>
  <si>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</si>
  <si>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</si>
  <si>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</si>
  <si>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</si>
  <si>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</si>
  <si>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</si>
  <si>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</si>
  <si>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</si>
  <si>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</si>
  <si>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</si>
  <si>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</si>
  <si>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</si>
  <si>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</si>
  <si>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</si>
  <si>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</si>
  <si>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</si>
  <si>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</si>
  <si>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</si>
  <si>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</si>
  <si>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</si>
  <si>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</si>
  <si>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</si>
  <si>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</si>
  <si>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</si>
  <si>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</si>
  <si>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</si>
  <si>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</si>
  <si>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</si>
  <si>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</si>
  <si>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</si>
  <si>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</si>
  <si>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</si>
  <si>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</si>
  <si>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</si>
  <si>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</si>
  <si>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</si>
  <si>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</si>
  <si>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</si>
  <si>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</si>
  <si>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</si>
  <si>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</si>
  <si>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</si>
  <si>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</si>
  <si>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</si>
  <si>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</si>
  <si>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</si>
  <si>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</si>
  <si>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</si>
  <si>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</si>
  <si>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</si>
  <si>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</si>
  <si>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</si>
  <si>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</si>
  <si>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</si>
  <si>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</si>
  <si>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</si>
  <si>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</si>
  <si>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</si>
  <si>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</si>
  <si>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</si>
  <si>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</si>
  <si>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</si>
  <si>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</si>
  <si>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</si>
  <si>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</si>
  <si>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</si>
  <si>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</si>
  <si>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</si>
  <si>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</si>
  <si>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</si>
  <si>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</si>
  <si>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</si>
  <si>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</si>
  <si>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</si>
  <si>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</si>
  <si>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</si>
  <si>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</si>
  <si>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</si>
  <si>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</si>
  <si>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</si>
  <si>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</si>
  <si>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</si>
  <si>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</si>
  <si>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</si>
  <si>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</si>
  <si>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</si>
  <si>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</si>
  <si>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</si>
  <si>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</si>
  <si>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</si>
  <si>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</si>
  <si>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</si>
  <si>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</si>
  <si>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</si>
  <si>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</si>
  <si>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</si>
  <si>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</si>
  <si>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</si>
  <si>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</si>
  <si>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</si>
  <si>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</si>
  <si>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</si>
  <si>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</si>
  <si>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</si>
  <si>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</si>
  <si>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</si>
  <si>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</si>
  <si>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</si>
  <si>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</si>
  <si>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</si>
  <si>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</si>
  <si>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</si>
  <si>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</si>
  <si>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</si>
  <si>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</si>
  <si>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</si>
  <si>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</si>
  <si>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</si>
  <si>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</si>
  <si>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</si>
  <si>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</si>
  <si>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</si>
  <si>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</si>
  <si>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</si>
  <si>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</si>
  <si>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</si>
  <si>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</si>
  <si>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</si>
  <si>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</si>
  <si>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</si>
  <si>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</si>
  <si>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</si>
  <si>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</si>
  <si>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</si>
  <si>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</si>
  <si>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</si>
  <si>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</si>
  <si>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</si>
  <si>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</si>
  <si>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</si>
  <si>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</si>
  <si>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</si>
  <si>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</si>
  <si>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</si>
  <si>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</si>
  <si>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</si>
  <si>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</si>
  <si>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</si>
  <si>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</si>
  <si>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</si>
  <si>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</si>
  <si>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</si>
  <si>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</si>
  <si>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</si>
  <si>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</si>
  <si>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</si>
  <si>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</si>
  <si>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</si>
  <si>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</si>
  <si>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</si>
  <si>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</si>
  <si>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</si>
  <si>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</si>
  <si>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</si>
  <si>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</si>
  <si>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</si>
  <si>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</si>
  <si>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</si>
  <si>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</si>
  <si>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</si>
  <si>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</si>
  <si>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</si>
  <si>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</si>
  <si>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</si>
  <si>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</si>
  <si>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</si>
  <si>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</si>
  <si>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</si>
  <si>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</si>
  <si>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</si>
  <si>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</si>
  <si>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</si>
  <si>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</si>
  <si>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</si>
  <si>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</si>
  <si>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</si>
  <si>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</si>
  <si>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</si>
  <si>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</si>
  <si>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</si>
  <si>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</si>
  <si>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</si>
  <si>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</si>
  <si>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</si>
  <si>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</si>
  <si>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</si>
  <si>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</si>
  <si>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</si>
  <si>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</si>
  <si>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</si>
  <si>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</si>
  <si>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</si>
  <si>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</si>
  <si>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</si>
  <si>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</si>
  <si>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</si>
  <si>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</si>
  <si>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</si>
  <si>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</si>
  <si>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</si>
  <si>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</si>
  <si>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</si>
  <si>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</si>
  <si>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</si>
  <si>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</si>
  <si>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</si>
  <si>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</si>
  <si>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</si>
  <si>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</si>
  <si>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</si>
  <si>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</si>
  <si>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</si>
  <si>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</si>
  <si>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</si>
  <si>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</si>
  <si>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</si>
  <si>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</si>
  <si>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</si>
  <si>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</si>
  <si>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</si>
  <si>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</si>
  <si>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</si>
  <si>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</si>
  <si>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</si>
  <si>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</si>
  <si>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</si>
  <si>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</si>
  <si>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</si>
  <si>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</si>
  <si>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</si>
  <si>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</si>
  <si>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</si>
  <si>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</si>
  <si>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</si>
  <si>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</si>
  <si>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</si>
  <si>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</si>
  <si>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</si>
  <si>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</si>
  <si>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</si>
  <si>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</si>
  <si>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</si>
  <si>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</si>
  <si>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</si>
  <si>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</si>
  <si>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</si>
  <si>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</si>
  <si>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</si>
  <si>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</si>
  <si>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</si>
  <si>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</si>
  <si>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</si>
  <si>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</si>
  <si>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</si>
  <si>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</si>
  <si>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</si>
  <si>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</si>
  <si>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</si>
  <si>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</si>
  <si>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</si>
  <si>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</si>
  <si>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</si>
  <si>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</si>
  <si>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</si>
  <si>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</si>
  <si>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</si>
  <si>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</si>
  <si>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</si>
  <si>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</si>
  <si>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</si>
  <si>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</si>
  <si>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</si>
  <si>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</si>
  <si>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</si>
  <si>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</si>
  <si>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</si>
  <si>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</si>
  <si>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</si>
  <si>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</si>
  <si>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</si>
  <si>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</si>
  <si>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</si>
  <si>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</si>
  <si>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</si>
  <si>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</si>
  <si>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</si>
  <si>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</si>
  <si>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</si>
  <si>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</si>
  <si>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</si>
  <si>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</si>
  <si>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</si>
  <si>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</si>
  <si>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</si>
  <si>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</si>
  <si>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</si>
  <si>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</si>
  <si>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</si>
  <si>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</si>
  <si>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</si>
  <si>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</si>
  <si>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</si>
  <si>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</si>
  <si>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</si>
  <si>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</si>
  <si>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</si>
  <si>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</si>
  <si>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</si>
  <si>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</si>
  <si>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</si>
  <si>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</si>
  <si>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</si>
  <si>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</si>
  <si>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</si>
  <si>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</si>
  <si>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</si>
  <si>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</si>
  <si>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</si>
  <si>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</si>
  <si>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</si>
  <si>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</si>
  <si>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</si>
  <si>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</si>
  <si>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</si>
  <si>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</si>
  <si>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</si>
  <si>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</si>
  <si>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</si>
  <si>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</si>
  <si>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</si>
  <si>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</si>
  <si>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</si>
  <si>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</si>
  <si>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</si>
  <si>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</si>
  <si>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</si>
  <si>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</si>
  <si>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</si>
  <si>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</si>
  <si>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</si>
  <si>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</si>
  <si>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</si>
  <si>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</si>
  <si>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</si>
  <si>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</si>
  <si>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</si>
  <si>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</si>
  <si>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</si>
  <si>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</si>
  <si>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</si>
  <si>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</si>
  <si>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</si>
  <si>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</si>
  <si>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</si>
  <si>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</si>
  <si>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</si>
  <si>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</si>
  <si>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</si>
  <si>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</si>
  <si>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</si>
  <si>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</si>
  <si>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</si>
  <si>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</si>
  <si>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</si>
  <si>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</si>
  <si>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</si>
  <si>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</si>
  <si>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</si>
  <si>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</si>
  <si>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</si>
  <si>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</si>
  <si>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</si>
  <si>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</si>
  <si>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</si>
  <si>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</si>
  <si>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</si>
  <si>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</si>
  <si>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</si>
  <si>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</si>
  <si>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</si>
  <si>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</si>
  <si>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</si>
  <si>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</si>
  <si>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</si>
  <si>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</si>
  <si>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</si>
  <si>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</si>
  <si>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</si>
  <si>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</si>
  <si>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</si>
  <si>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</si>
  <si>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</si>
  <si>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</si>
  <si>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</si>
  <si>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</si>
  <si>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</si>
  <si>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</si>
  <si>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</si>
  <si>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</si>
  <si>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</si>
  <si>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</si>
  <si>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</si>
  <si>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</si>
  <si>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</si>
  <si>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</si>
  <si>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</si>
  <si>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</si>
  <si>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</si>
  <si>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</si>
  <si>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</si>
  <si>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</si>
  <si>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</si>
  <si>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</si>
  <si>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</si>
  <si>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</si>
  <si>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</si>
  <si>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</si>
  <si>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</si>
  <si>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</si>
  <si>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</si>
  <si>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</si>
  <si>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</si>
  <si>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</si>
  <si>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</si>
  <si>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</si>
  <si>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</si>
  <si>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</si>
  <si>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</si>
  <si>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</si>
  <si>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</si>
  <si>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</si>
  <si>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</si>
  <si>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</si>
  <si>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</si>
  <si>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</si>
  <si>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</si>
  <si>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</si>
  <si>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</si>
  <si>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</si>
  <si>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</si>
  <si>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</si>
  <si>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</si>
  <si>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</si>
  <si>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</si>
  <si>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</si>
  <si>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</si>
  <si>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</si>
  <si>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</si>
  <si>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</si>
  <si>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</si>
  <si>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</si>
  <si>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</si>
  <si>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</si>
  <si>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</si>
  <si>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</si>
  <si>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</si>
  <si>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</si>
  <si>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</si>
  <si>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</si>
  <si>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</si>
  <si>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</si>
  <si>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</si>
  <si>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</si>
  <si>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</si>
  <si>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</si>
  <si>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</si>
  <si>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</si>
  <si>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</si>
  <si>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</si>
  <si>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</si>
  <si>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</si>
  <si>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</si>
  <si>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</si>
  <si>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</si>
  <si>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</si>
  <si>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</si>
  <si>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</si>
  <si>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</si>
  <si>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</si>
  <si>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</si>
  <si>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</si>
  <si>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</si>
  <si>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</si>
  <si>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</si>
  <si>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</si>
  <si>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</si>
  <si>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</si>
  <si>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</si>
  <si>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</si>
  <si>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</si>
  <si>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</si>
  <si>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</si>
  <si>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</si>
  <si>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</si>
  <si>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</si>
  <si>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</si>
  <si>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</si>
  <si>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</si>
  <si>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</si>
  <si>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</si>
  <si>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</si>
  <si>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</si>
  <si>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</si>
  <si>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</si>
  <si>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</si>
  <si>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</si>
  <si>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</si>
  <si>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</si>
  <si>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</si>
  <si>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</si>
  <si>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</si>
  <si>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</si>
  <si>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</si>
  <si>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</si>
  <si>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</si>
  <si>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</si>
  <si>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</si>
  <si>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</si>
  <si>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</si>
  <si>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</si>
  <si>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</si>
  <si>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</si>
  <si>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</si>
  <si>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</si>
  <si>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</si>
  <si>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</si>
  <si>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</si>
  <si>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</si>
  <si>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</si>
  <si>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</si>
  <si>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</si>
  <si>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</si>
  <si>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</si>
  <si>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</si>
  <si>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</si>
  <si>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</si>
  <si>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</si>
  <si>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</si>
  <si>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</si>
  <si>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</si>
  <si>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</si>
  <si>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</si>
  <si>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</si>
  <si>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</si>
  <si>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</si>
  <si>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</si>
  <si>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</si>
  <si>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</si>
  <si>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</si>
  <si>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</si>
  <si>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</si>
  <si>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</si>
  <si>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</si>
  <si>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</si>
  <si>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</si>
  <si>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</si>
  <si>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</si>
  <si>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</si>
  <si>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</si>
  <si>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</si>
  <si>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</si>
  <si>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</si>
  <si>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</si>
  <si>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</si>
  <si>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</si>
  <si>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</si>
  <si>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</si>
  <si>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</si>
  <si>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</si>
  <si>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</si>
  <si>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</si>
  <si>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</si>
  <si>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</si>
  <si>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</si>
  <si>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</si>
  <si>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</si>
  <si>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</si>
  <si>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</si>
  <si>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</si>
  <si>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</si>
  <si>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</si>
  <si>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</si>
  <si>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</si>
  <si>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</si>
  <si>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</si>
  <si>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</si>
  <si>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</si>
  <si>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</si>
  <si>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</si>
  <si>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</si>
  <si>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</si>
  <si>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</si>
  <si>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</si>
  <si>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</si>
  <si>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</si>
  <si>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</si>
  <si>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</si>
  <si>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</si>
  <si>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</si>
  <si>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</si>
  <si>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</si>
  <si>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</si>
  <si>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</si>
  <si>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</si>
  <si>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</si>
  <si>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</si>
  <si>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</si>
  <si>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</si>
  <si>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</si>
  <si>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</si>
  <si>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</si>
  <si>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</si>
  <si>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</si>
  <si>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</si>
  <si>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</si>
  <si>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</si>
  <si>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</si>
  <si>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</si>
  <si>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</si>
  <si>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</si>
  <si>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</si>
  <si>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</si>
  <si>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</si>
  <si>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</si>
  <si>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</si>
  <si>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</si>
  <si>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</si>
  <si>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</si>
  <si>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</si>
  <si>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</si>
  <si>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</si>
  <si>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</si>
  <si>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</si>
  <si>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</si>
  <si>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</si>
  <si>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</si>
  <si>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</si>
  <si>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</si>
  <si>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</si>
  <si>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</si>
  <si>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</si>
  <si>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</si>
  <si>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</si>
  <si>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</si>
  <si>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</si>
  <si>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</si>
  <si>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</si>
  <si>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</si>
  <si>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</si>
  <si>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</si>
  <si>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</si>
  <si>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</si>
  <si>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</si>
  <si>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</si>
  <si>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</si>
  <si>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</si>
  <si>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</si>
  <si>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</si>
  <si>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</si>
  <si>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</si>
  <si>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</si>
  <si>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</si>
  <si>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</si>
  <si>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</si>
  <si>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</si>
  <si>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</si>
  <si>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</si>
  <si>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</si>
  <si>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</si>
  <si>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</si>
  <si>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</si>
  <si>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</si>
  <si>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</si>
  <si>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</si>
  <si>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</si>
  <si>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</si>
  <si>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</si>
  <si>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</si>
  <si>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</si>
  <si>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</si>
  <si>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</si>
  <si>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</si>
  <si>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</si>
  <si>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</si>
  <si>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</si>
  <si>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</si>
  <si>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</si>
  <si>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</si>
  <si>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</si>
  <si>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</si>
  <si>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</si>
  <si>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</si>
  <si>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</si>
  <si>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</si>
  <si>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</si>
  <si>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</si>
  <si>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</si>
  <si>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</si>
  <si>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</si>
  <si>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</si>
  <si>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</si>
  <si>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</si>
  <si>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</si>
  <si>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</si>
  <si>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</si>
  <si>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</si>
  <si>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</si>
  <si>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</si>
  <si>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</si>
  <si>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</si>
  <si>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</si>
  <si>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</si>
  <si>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</si>
  <si>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</si>
  <si>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</si>
  <si>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</si>
  <si>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</si>
  <si>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</si>
  <si>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</si>
  <si>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</si>
  <si>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</si>
  <si>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</si>
  <si>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</si>
  <si>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</si>
  <si>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</si>
  <si>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</si>
  <si>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</si>
  <si>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</si>
  <si>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</si>
  <si>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</si>
  <si>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</si>
  <si>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</si>
  <si>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</si>
  <si>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</si>
  <si>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</si>
  <si>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</si>
  <si>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</si>
  <si>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</si>
  <si>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</si>
  <si>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</si>
  <si>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</si>
  <si>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</si>
  <si>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</si>
  <si>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</si>
  <si>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</si>
  <si>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</si>
  <si>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</si>
  <si>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</si>
  <si>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</si>
  <si>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</si>
  <si>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</si>
  <si>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</si>
  <si>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</si>
  <si>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</si>
  <si>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</si>
  <si>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</si>
  <si>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</si>
  <si>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</si>
  <si>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</si>
  <si>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</si>
  <si>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</si>
  <si>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</si>
  <si>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</si>
  <si>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</si>
  <si>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</si>
  <si>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</si>
  <si>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</si>
  <si>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</si>
  <si>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</si>
  <si>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</si>
  <si>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</si>
  <si>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</si>
  <si>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</si>
  <si>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</si>
  <si>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</si>
  <si>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</si>
  <si>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</si>
  <si>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</si>
  <si>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</si>
  <si>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</si>
  <si>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</si>
  <si>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</si>
  <si>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</si>
  <si>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</si>
  <si>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</si>
  <si>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</si>
  <si>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</si>
  <si>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</si>
  <si>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</si>
  <si>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</si>
  <si>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</si>
  <si>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</si>
  <si>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</si>
  <si>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</si>
  <si>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</si>
  <si>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</si>
  <si>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</si>
  <si>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</si>
  <si>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</si>
  <si>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</si>
  <si>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</si>
  <si>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</si>
  <si>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</si>
  <si>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</si>
  <si>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</si>
  <si>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</si>
  <si>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</si>
  <si>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</si>
  <si>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</si>
  <si>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</si>
  <si>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</si>
  <si>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</si>
  <si>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</si>
  <si>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</si>
  <si>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</si>
  <si>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</si>
  <si>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</si>
  <si>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</si>
  <si>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</si>
  <si>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</si>
  <si>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</si>
  <si>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</si>
  <si>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</si>
  <si>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</si>
  <si>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</si>
  <si>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</si>
  <si>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</si>
  <si>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</si>
  <si>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</si>
  <si>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</si>
  <si>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</si>
  <si>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</si>
  <si>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</si>
  <si>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</si>
  <si>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</si>
  <si>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</si>
  <si>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</si>
  <si>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</si>
  <si>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</si>
  <si>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</si>
  <si>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</si>
  <si>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</si>
  <si>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</si>
  <si>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</si>
  <si>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</si>
  <si>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</si>
  <si>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</si>
  <si>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</si>
  <si>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</si>
  <si>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</si>
  <si>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</si>
  <si>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</si>
  <si>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</si>
  <si>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</si>
  <si>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</si>
  <si>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</si>
  <si>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</si>
  <si>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</si>
  <si>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</si>
  <si>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</si>
  <si>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</si>
  <si>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</si>
  <si>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</si>
  <si>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</si>
  <si>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</si>
  <si>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</si>
  <si>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</si>
  <si>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</si>
  <si>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</si>
  <si>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</si>
  <si>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</si>
  <si>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</si>
  <si>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</si>
  <si>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</si>
  <si>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</si>
  <si>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</si>
  <si>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</si>
  <si>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</si>
  <si>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</si>
  <si>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</si>
  <si>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</si>
  <si>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</si>
  <si>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</si>
  <si>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</si>
  <si>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</si>
  <si>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</si>
  <si>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</si>
  <si>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</si>
  <si>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</si>
  <si>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</si>
  <si>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</si>
  <si>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</si>
  <si>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</si>
  <si>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</si>
  <si>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</si>
  <si>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</si>
  <si>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</si>
  <si>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</si>
  <si>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</si>
  <si>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</si>
  <si>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</si>
  <si>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</si>
  <si>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</si>
  <si>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</si>
  <si>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</si>
  <si>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</si>
  <si>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</si>
  <si>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</si>
  <si>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</si>
  <si>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</si>
  <si>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</si>
  <si>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</si>
  <si>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</si>
  <si>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</si>
  <si>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</si>
  <si>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</si>
  <si>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</si>
  <si>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</si>
  <si>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</si>
  <si>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</si>
  <si>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</si>
  <si>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</si>
  <si>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</si>
  <si>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</si>
  <si>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</si>
  <si>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</si>
  <si>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</si>
  <si>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</si>
  <si>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</si>
  <si>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</si>
  <si>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</si>
  <si>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</si>
  <si>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</si>
  <si>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</si>
  <si>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</si>
  <si>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</si>
  <si>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</si>
  <si>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</si>
  <si>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</si>
  <si>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</si>
  <si>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</si>
  <si>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</si>
  <si>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</si>
  <si>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</si>
  <si>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</si>
  <si>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</si>
  <si>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</si>
  <si>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</si>
  <si>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</si>
  <si>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</si>
  <si>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</si>
  <si>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</si>
  <si>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</si>
  <si>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</si>
  <si>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</si>
  <si>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</si>
  <si>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</si>
  <si>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</si>
  <si>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</si>
  <si>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</si>
  <si>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</si>
  <si>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</si>
  <si>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</si>
  <si>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</si>
  <si>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</si>
  <si>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</si>
  <si>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</si>
  <si>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</si>
  <si>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</si>
  <si>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</si>
  <si>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</si>
  <si>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</si>
  <si>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</si>
  <si>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</si>
  <si>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</si>
  <si>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</si>
  <si>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</si>
  <si>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</si>
  <si>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</si>
  <si>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</si>
  <si>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</si>
  <si>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</si>
  <si>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</si>
  <si>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</si>
  <si>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</si>
  <si>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</si>
  <si>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</si>
  <si>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</si>
  <si>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</si>
  <si>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</si>
  <si>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</si>
  <si>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</si>
  <si>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</si>
  <si>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</si>
  <si>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</si>
  <si>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</si>
  <si>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</si>
  <si>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</si>
  <si>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</si>
  <si>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</si>
  <si>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</si>
  <si>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</si>
  <si>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</si>
  <si>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</si>
  <si>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</si>
  <si>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</si>
  <si>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</si>
  <si>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</si>
  <si>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</si>
  <si>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</si>
  <si>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</si>
  <si>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</si>
  <si>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</si>
  <si>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</si>
  <si>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</si>
  <si>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</si>
  <si>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</si>
  <si>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</si>
  <si>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</si>
  <si>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</si>
  <si>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</si>
  <si>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</si>
  <si>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</si>
  <si>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</si>
  <si>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</si>
  <si>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</si>
  <si>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</si>
  <si>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</si>
  <si>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</si>
  <si>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</si>
  <si>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</si>
  <si>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</si>
  <si>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</si>
  <si>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</si>
  <si>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</si>
  <si>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</si>
  <si>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</si>
  <si>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</si>
  <si>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</si>
  <si>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</si>
  <si>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</si>
  <si>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</si>
  <si>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</si>
  <si>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</si>
  <si>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</si>
  <si>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</si>
  <si>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</si>
  <si>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</si>
  <si>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</si>
  <si>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</si>
  <si>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</si>
  <si>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</si>
  <si>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</si>
  <si>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</si>
  <si>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</si>
  <si>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</si>
  <si>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</si>
  <si>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</si>
  <si>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</si>
  <si>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</si>
  <si>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</si>
  <si>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</si>
  <si>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</si>
  <si>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</si>
  <si>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</si>
  <si>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</si>
  <si>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</si>
  <si>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</si>
  <si>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</si>
  <si>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</si>
  <si>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</si>
  <si>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</si>
  <si>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</si>
  <si>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</si>
  <si>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</si>
  <si>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</si>
  <si>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</si>
  <si>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</si>
  <si>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</si>
  <si>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</si>
  <si>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</si>
  <si>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</si>
  <si>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</si>
  <si>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</si>
  <si>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</si>
  <si>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</si>
  <si>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</si>
  <si>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</si>
  <si>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</si>
  <si>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</si>
  <si>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</si>
  <si>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</si>
  <si>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</si>
  <si>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</si>
  <si>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</si>
  <si>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</si>
  <si>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</si>
  <si>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</si>
  <si>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</si>
  <si>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</si>
  <si>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</si>
  <si>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</si>
  <si>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</si>
  <si>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</si>
  <si>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</si>
  <si>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</si>
  <si>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</si>
  <si>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</si>
  <si>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</si>
  <si>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</si>
  <si>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</si>
  <si>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</si>
  <si>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</si>
  <si>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</si>
  <si>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</si>
  <si>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</si>
  <si>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</si>
  <si>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</si>
  <si>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</si>
  <si>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</si>
  <si>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</si>
  <si>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</si>
  <si>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</si>
  <si>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</si>
  <si>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</si>
  <si>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</si>
  <si>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</si>
  <si>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</si>
  <si>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</si>
  <si>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</si>
  <si>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</si>
  <si>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</si>
  <si>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</si>
  <si>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</si>
  <si>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</si>
  <si>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</si>
  <si>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</si>
  <si>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</si>
  <si>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</si>
  <si>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</si>
  <si>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</si>
  <si>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</si>
  <si>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</si>
  <si>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</si>
  <si>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</si>
  <si>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</si>
  <si>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</si>
  <si>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</si>
  <si>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</si>
  <si>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</si>
  <si>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</si>
  <si>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</si>
  <si>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</si>
  <si>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</si>
  <si>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</si>
  <si>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</si>
  <si>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</si>
  <si>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</si>
  <si>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</si>
  <si>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</si>
  <si>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</si>
  <si>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</si>
  <si>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</si>
  <si>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</si>
  <si>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</si>
  <si>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</si>
  <si>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</si>
  <si>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</si>
  <si>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</si>
  <si>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</si>
  <si>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</si>
  <si>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</si>
  <si>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</si>
  <si>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</si>
  <si>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</si>
  <si>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</si>
  <si>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</si>
  <si>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</si>
  <si>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</si>
  <si>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</si>
  <si>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</si>
  <si>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</si>
  <si>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</si>
  <si>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</si>
  <si>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</si>
  <si>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</si>
  <si>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</si>
  <si>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</si>
  <si>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</si>
  <si>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</si>
  <si>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</si>
  <si>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</si>
  <si>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</si>
  <si>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</si>
  <si>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</si>
  <si>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</si>
  <si>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</si>
  <si>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</si>
  <si>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</si>
  <si>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</si>
  <si>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</si>
  <si>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</si>
  <si>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</si>
  <si>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</si>
  <si>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</si>
  <si>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</si>
  <si>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</si>
  <si>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</si>
  <si>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</si>
  <si>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</si>
  <si>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</si>
  <si>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</si>
  <si>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</si>
  <si>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</si>
  <si>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</si>
  <si>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</si>
  <si>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</si>
  <si>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</si>
  <si>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</si>
  <si>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</si>
  <si>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</si>
  <si>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</si>
  <si>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</si>
  <si>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</si>
  <si>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</si>
  <si>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</si>
  <si>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</si>
  <si>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</si>
  <si>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</si>
  <si>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</si>
  <si>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</si>
  <si>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</si>
  <si>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</si>
  <si>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</si>
  <si>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</si>
  <si>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</si>
  <si>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</si>
  <si>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</si>
  <si>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</si>
  <si>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</si>
  <si>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</si>
  <si>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</si>
  <si>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</si>
  <si>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</si>
  <si>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</si>
  <si>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</si>
  <si>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</si>
  <si>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</si>
  <si>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</si>
  <si>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</si>
  <si>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</si>
  <si>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</si>
  <si>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</si>
  <si>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</si>
  <si>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</si>
  <si>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</si>
  <si>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</si>
  <si>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</si>
  <si>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</si>
  <si>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</si>
  <si>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</si>
  <si>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</si>
  <si>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</si>
  <si>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</si>
  <si>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</si>
  <si>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</si>
  <si>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</si>
  <si>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</si>
  <si>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</si>
  <si>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</si>
  <si>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</si>
  <si>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</si>
  <si>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</si>
  <si>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</si>
  <si>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</si>
  <si>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</si>
  <si>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</si>
  <si>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</si>
  <si>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</si>
  <si>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</si>
  <si>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</si>
  <si>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</si>
  <si>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</si>
  <si>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</si>
  <si>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</si>
  <si>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</si>
  <si>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</si>
  <si>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</si>
  <si>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</si>
  <si>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</si>
  <si>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</si>
  <si>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</si>
  <si>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</si>
  <si>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</si>
  <si>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</si>
  <si>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</si>
  <si>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</si>
  <si>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</si>
  <si>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</si>
  <si>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</si>
  <si>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</si>
  <si>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</si>
  <si>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</si>
  <si>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</si>
  <si>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</si>
  <si>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</si>
  <si>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</si>
  <si>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</si>
  <si>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</si>
  <si>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</si>
  <si>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</si>
  <si>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</si>
  <si>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</si>
  <si>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</si>
  <si>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</si>
  <si>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</si>
  <si>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</si>
  <si>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</si>
  <si>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</si>
  <si>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</si>
  <si>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</si>
  <si>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</si>
  <si>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</si>
  <si>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</si>
  <si>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</si>
  <si>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</si>
  <si>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</si>
  <si>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</si>
  <si>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</si>
  <si>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</si>
  <si>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</si>
  <si>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</si>
  <si>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</si>
  <si>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</si>
  <si>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</si>
  <si>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</si>
  <si>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</si>
  <si>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</si>
  <si>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</si>
  <si>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</si>
  <si>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</si>
  <si>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</si>
  <si>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</si>
  <si>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</si>
  <si>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</si>
  <si>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</si>
  <si>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</si>
  <si>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</si>
  <si>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</si>
  <si>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</si>
  <si>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</si>
  <si>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</si>
  <si>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</si>
  <si>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</si>
  <si>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</si>
  <si>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</si>
  <si>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</si>
  <si>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</si>
  <si>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</si>
  <si>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</si>
  <si>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</si>
  <si>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</si>
  <si>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</si>
  <si>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</si>
  <si>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</si>
  <si>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</si>
  <si>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</si>
  <si>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</si>
  <si>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</si>
  <si>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</si>
  <si>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</si>
  <si>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</si>
  <si>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</si>
  <si>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</si>
  <si>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</si>
  <si>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</si>
  <si>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</si>
  <si>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</si>
  <si>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</si>
  <si>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</si>
  <si>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</si>
  <si>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</si>
  <si>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</si>
  <si>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</si>
  <si>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</si>
  <si>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</si>
  <si>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</si>
  <si>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</si>
  <si>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</si>
  <si>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</si>
  <si>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</si>
  <si>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</si>
  <si>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</si>
  <si>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</si>
  <si>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</si>
  <si>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</si>
  <si>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</si>
  <si>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</si>
  <si>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</si>
  <si>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</si>
  <si>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</si>
  <si>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</si>
  <si>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</si>
  <si>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</si>
  <si>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</si>
  <si>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</si>
  <si>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</si>
  <si>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</si>
  <si>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</si>
  <si>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</si>
  <si>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</si>
  <si>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</si>
  <si>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</si>
  <si>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</si>
  <si>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</si>
  <si>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</si>
  <si>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</si>
  <si>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</si>
  <si>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</si>
  <si>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</si>
  <si>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</si>
  <si>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</si>
  <si>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</si>
  <si>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</si>
  <si>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</si>
  <si>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</si>
  <si>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</si>
  <si>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</si>
  <si>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</si>
  <si>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</si>
  <si>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</si>
  <si>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</si>
  <si>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</si>
  <si>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</si>
  <si>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</si>
  <si>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</si>
  <si>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</si>
  <si>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</si>
  <si>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</si>
  <si>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</si>
  <si>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</si>
  <si>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</si>
  <si>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</si>
  <si>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</si>
  <si>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</si>
  <si>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</si>
  <si>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</si>
  <si>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</si>
  <si>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</si>
  <si>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</si>
  <si>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</si>
  <si>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</si>
  <si>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</si>
  <si>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</si>
  <si>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</si>
  <si>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</si>
  <si>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</si>
  <si>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</si>
  <si>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</si>
  <si>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</si>
  <si>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</si>
  <si>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</si>
  <si>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</si>
  <si>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</si>
  <si>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</si>
  <si>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</si>
  <si>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</si>
  <si>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</si>
  <si>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</si>
  <si>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</si>
  <si>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</si>
  <si>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</si>
  <si>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</si>
  <si>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</si>
  <si>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</si>
  <si>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</si>
  <si>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</si>
  <si>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</si>
  <si>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</si>
  <si>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</si>
  <si>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</si>
  <si>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</si>
  <si>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</si>
  <si>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</si>
  <si>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</si>
  <si>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</si>
  <si>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</si>
  <si>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</si>
  <si>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</si>
  <si>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</si>
  <si>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</si>
  <si>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</si>
  <si>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</si>
  <si>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</si>
  <si>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</si>
  <si>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</si>
  <si>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</si>
  <si>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</si>
  <si>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</si>
  <si>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</si>
  <si>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</si>
  <si>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</si>
  <si>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</si>
  <si>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</si>
  <si>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</si>
  <si>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</si>
  <si>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</si>
  <si>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</si>
  <si>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</si>
  <si>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</si>
  <si>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</si>
  <si>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</si>
  <si>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</si>
  <si>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</si>
  <si>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</si>
  <si>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</si>
  <si>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</si>
  <si>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</si>
  <si>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</si>
  <si>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</si>
  <si>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</si>
  <si>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</si>
  <si>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</si>
  <si>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</si>
  <si>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</si>
  <si>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</si>
  <si>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</si>
  <si>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</si>
  <si>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</si>
  <si>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</si>
  <si>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</si>
  <si>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</si>
  <si>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</si>
  <si>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</si>
  <si>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</si>
  <si>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</si>
  <si>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</si>
  <si>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</si>
  <si>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</si>
  <si>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</si>
  <si>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</si>
  <si>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</si>
  <si>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</si>
  <si>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</si>
  <si>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</si>
  <si>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</si>
  <si>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</si>
  <si>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</si>
  <si>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</si>
  <si>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</si>
  <si>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</si>
  <si>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</si>
  <si>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</si>
  <si>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</si>
  <si>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</si>
  <si>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</si>
  <si>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</si>
  <si>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</si>
  <si>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</si>
  <si>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</si>
  <si>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</si>
  <si>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</si>
  <si>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</si>
  <si>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</si>
  <si>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</si>
  <si>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</si>
  <si>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</si>
  <si>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</si>
  <si>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</si>
  <si>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</si>
  <si>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</si>
  <si>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</si>
  <si>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</si>
  <si>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</si>
  <si>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</si>
  <si>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</si>
  <si>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</si>
  <si>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</si>
  <si>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</si>
  <si>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</si>
  <si>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</si>
  <si>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</si>
  <si>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</si>
  <si>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</si>
  <si>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</si>
  <si>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</si>
  <si>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</si>
  <si>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</si>
  <si>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</si>
  <si>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</si>
  <si>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</si>
  <si>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</si>
  <si>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</si>
  <si>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</si>
  <si>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</si>
  <si>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</si>
  <si>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</si>
  <si>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</si>
  <si>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</si>
  <si>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</si>
  <si>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</si>
  <si>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</si>
  <si>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</si>
  <si>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</si>
  <si>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</si>
  <si>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</si>
  <si>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</si>
  <si>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</si>
  <si>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</si>
  <si>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</si>
  <si>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</si>
  <si>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</si>
  <si>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</si>
  <si>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</si>
  <si>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</si>
  <si>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</si>
  <si>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</si>
  <si>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</si>
  <si>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</si>
  <si>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</si>
  <si>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</si>
  <si>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</si>
  <si>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</si>
  <si>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</si>
  <si>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</si>
  <si>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</si>
  <si>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</si>
  <si>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</si>
  <si>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</si>
  <si>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</si>
  <si>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</si>
  <si>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</si>
  <si>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</si>
  <si>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</si>
  <si>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</si>
  <si>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</si>
  <si>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</si>
  <si>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</si>
  <si>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</si>
  <si>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</si>
  <si>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</si>
  <si>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</si>
  <si>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</si>
  <si>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</si>
  <si>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</si>
  <si>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</si>
  <si>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</si>
  <si>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</si>
  <si>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</si>
  <si>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</si>
  <si>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</si>
  <si>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</si>
  <si>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</si>
  <si>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</si>
  <si>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</si>
  <si>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</si>
  <si>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</si>
  <si>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</si>
  <si>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</si>
  <si>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</si>
  <si>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</si>
  <si>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</si>
  <si>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</si>
  <si>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</si>
  <si>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</si>
  <si>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</si>
  <si>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</si>
  <si>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</si>
  <si>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</si>
  <si>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</si>
  <si>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</si>
  <si>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</si>
  <si>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</si>
  <si>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</si>
  <si>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</si>
  <si>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</si>
  <si>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</si>
  <si>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</si>
  <si>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</si>
  <si>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</si>
  <si>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</si>
  <si>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</si>
  <si>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</si>
  <si>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</si>
  <si>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</si>
  <si>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</si>
  <si>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</si>
  <si>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</si>
  <si>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</si>
  <si>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</si>
  <si>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</si>
  <si>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</si>
  <si>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</si>
  <si>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</si>
  <si>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</si>
  <si>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</si>
  <si>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</si>
  <si>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</si>
  <si>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</si>
  <si>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</si>
  <si>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</si>
  <si>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</si>
  <si>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</si>
  <si>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</si>
  <si>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</si>
  <si>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</si>
  <si>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</si>
  <si>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</si>
  <si>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</si>
  <si>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</si>
  <si>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</si>
  <si>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</si>
  <si>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</si>
  <si>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</si>
  <si>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</si>
  <si>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</si>
  <si>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</si>
  <si>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</si>
  <si>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</si>
  <si>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</si>
  <si>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</si>
  <si>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</si>
  <si>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</si>
  <si>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</si>
  <si>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</si>
  <si>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</si>
  <si>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</si>
  <si>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</si>
  <si>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</si>
  <si>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</si>
  <si>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</si>
  <si>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</si>
  <si>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</si>
  <si>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</si>
  <si>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</si>
  <si>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</si>
  <si>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</si>
  <si>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</si>
  <si>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</si>
  <si>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</si>
  <si>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</si>
  <si>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</si>
  <si>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</si>
  <si>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</si>
  <si>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</si>
  <si>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</si>
  <si>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</si>
  <si>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</si>
  <si>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</si>
  <si>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</si>
  <si>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</si>
  <si>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</si>
  <si>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</si>
  <si>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</si>
  <si>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</si>
  <si>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</si>
  <si>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</si>
  <si>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</si>
  <si>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</si>
  <si>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</si>
  <si>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</si>
  <si>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</si>
  <si>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</si>
  <si>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</si>
  <si>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</si>
  <si>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</si>
  <si>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</si>
  <si>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</si>
  <si>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</si>
  <si>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</si>
  <si>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</si>
  <si>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</si>
  <si>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</si>
  <si>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</si>
  <si>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</si>
  <si>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</si>
  <si>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</si>
  <si>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</si>
  <si>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</si>
  <si>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</si>
  <si>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</si>
  <si>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</si>
  <si>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</si>
  <si>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</si>
  <si>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</si>
  <si>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</si>
  <si>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</si>
  <si>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</si>
  <si>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</si>
  <si>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</si>
  <si>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</si>
  <si>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</si>
  <si>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</si>
  <si>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</si>
  <si>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</si>
  <si>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</si>
  <si>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</si>
  <si>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</si>
  <si>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</si>
  <si>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</si>
  <si>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</si>
  <si>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</si>
  <si>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</si>
  <si>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</si>
  <si>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</si>
  <si>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</si>
  <si>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</si>
  <si>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</si>
  <si>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</si>
  <si>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</si>
  <si>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</si>
  <si>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</si>
  <si>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</si>
  <si>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</si>
  <si>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</si>
  <si>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</si>
  <si>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</si>
  <si>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</si>
  <si>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</si>
  <si>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</si>
  <si>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</si>
  <si>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</si>
  <si>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</si>
  <si>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</si>
  <si>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</si>
  <si>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</si>
  <si>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</si>
  <si>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</si>
  <si>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</si>
  <si>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</si>
  <si>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</si>
  <si>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</si>
  <si>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</si>
  <si>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</si>
  <si>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</si>
  <si>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</si>
  <si>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</si>
  <si>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</si>
  <si>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</si>
  <si>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</si>
  <si>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</si>
  <si>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</si>
  <si>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</si>
  <si>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</si>
  <si>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</si>
  <si>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</si>
  <si>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</si>
  <si>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</si>
  <si>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</si>
  <si>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</si>
  <si>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</si>
  <si>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</si>
  <si>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</si>
  <si>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</si>
  <si>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</si>
  <si>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</si>
  <si>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</si>
  <si>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</si>
  <si>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</si>
  <si>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</si>
  <si>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</si>
  <si>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</si>
  <si>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</si>
  <si>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</si>
  <si>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</si>
  <si>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</si>
  <si>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</si>
  <si>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</si>
  <si>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</si>
  <si>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</si>
  <si>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</si>
  <si>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</si>
  <si>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</si>
  <si>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</si>
  <si>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</si>
  <si>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</si>
  <si>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</si>
  <si>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</si>
  <si>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</si>
  <si>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</si>
  <si>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</si>
  <si>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</si>
  <si>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</si>
  <si>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</si>
  <si>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</si>
  <si>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</si>
  <si>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</si>
  <si>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</si>
  <si>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</si>
  <si>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</si>
  <si>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</si>
  <si>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</si>
  <si>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</si>
  <si>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</si>
  <si>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</si>
  <si>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</si>
  <si>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</si>
  <si>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</si>
  <si>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</si>
  <si>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</si>
  <si>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</si>
  <si>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</si>
  <si>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</si>
  <si>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</si>
  <si>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</si>
  <si>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</si>
  <si>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</si>
  <si>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</si>
  <si>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</si>
  <si>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</si>
  <si>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</si>
  <si>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</si>
  <si>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</si>
  <si>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</si>
  <si>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</si>
  <si>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</si>
  <si>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</si>
  <si>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</si>
  <si>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</si>
  <si>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</si>
  <si>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</si>
  <si>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</si>
  <si>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</si>
  <si>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</si>
  <si>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</si>
  <si>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</si>
  <si>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</si>
  <si>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</si>
  <si>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</si>
  <si>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</si>
  <si>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</si>
  <si>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</si>
  <si>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</si>
  <si>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</si>
  <si>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</si>
  <si>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</si>
  <si>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</si>
  <si>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</si>
  <si>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</si>
  <si>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</si>
  <si>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</si>
  <si>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</si>
  <si>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</si>
  <si>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</si>
  <si>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</si>
  <si>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</si>
  <si>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</si>
  <si>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</si>
  <si>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</si>
  <si>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</si>
  <si>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</si>
  <si>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</si>
  <si>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</si>
  <si>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</si>
  <si>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</si>
  <si>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</si>
  <si>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</si>
  <si>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</si>
  <si>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</si>
  <si>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</si>
  <si>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</si>
  <si>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</si>
  <si>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</si>
  <si>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</si>
  <si>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</si>
  <si>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</si>
  <si>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</si>
  <si>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</si>
  <si>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</si>
  <si>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</si>
  <si>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</si>
  <si>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</si>
  <si>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</si>
  <si>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</si>
  <si>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</si>
  <si>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</si>
  <si>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</si>
  <si>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</si>
  <si>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</si>
  <si>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</si>
  <si>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</si>
  <si>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</si>
  <si>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</si>
  <si>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</si>
  <si>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</si>
  <si>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</si>
  <si>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</si>
  <si>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</si>
  <si>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</si>
  <si>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</si>
  <si>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</si>
  <si>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</si>
  <si>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</si>
  <si>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</si>
  <si>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</si>
  <si>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</si>
  <si>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</si>
  <si>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</si>
  <si>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</si>
  <si>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</si>
  <si>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</si>
  <si>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</si>
  <si>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</si>
  <si>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</si>
  <si>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</si>
  <si>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</si>
  <si>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</si>
  <si>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</si>
  <si>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</si>
  <si>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</si>
  <si>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</si>
  <si>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</si>
  <si>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</si>
  <si>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</si>
  <si>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</si>
  <si>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</si>
  <si>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</si>
  <si>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</si>
  <si>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</si>
  <si>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</si>
  <si>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</si>
  <si>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</si>
  <si>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</si>
  <si>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</si>
  <si>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</si>
  <si>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</si>
  <si>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</si>
  <si>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</si>
  <si>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</si>
  <si>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</si>
  <si>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</si>
  <si>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</si>
  <si>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</si>
  <si>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</si>
  <si>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</si>
  <si>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</si>
  <si>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</si>
  <si>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</si>
  <si>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</si>
  <si>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</si>
  <si>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</si>
  <si>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</si>
  <si>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</si>
  <si>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</si>
  <si>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</si>
  <si>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</si>
  <si>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</si>
  <si>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</si>
  <si>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</si>
  <si>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</si>
  <si>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</si>
  <si>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</si>
  <si>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</si>
  <si>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</si>
  <si>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</si>
  <si>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</si>
  <si>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</si>
  <si>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</si>
  <si>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</si>
  <si>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</si>
  <si>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</si>
  <si>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</si>
  <si>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</si>
  <si>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</si>
  <si>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</si>
  <si>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</si>
  <si>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</si>
  <si>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</si>
  <si>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</si>
  <si>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</si>
  <si>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</si>
  <si>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</si>
  <si>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</si>
  <si>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</si>
  <si>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</si>
  <si>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</si>
  <si>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</si>
  <si>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</si>
  <si>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</si>
  <si>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</si>
  <si>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</si>
  <si>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</si>
  <si>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</si>
  <si>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</si>
  <si>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</si>
  <si>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</si>
  <si>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</si>
  <si>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</si>
  <si>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</si>
  <si>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</si>
  <si>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</si>
  <si>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</si>
  <si>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</si>
  <si>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</si>
  <si>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</si>
  <si>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</si>
  <si>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</si>
  <si>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</si>
  <si>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</si>
  <si>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</si>
  <si>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</si>
  <si>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</si>
  <si>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</si>
  <si>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</si>
  <si>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</si>
  <si>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</si>
  <si>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</si>
  <si>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</si>
  <si>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</si>
  <si>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</si>
  <si>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</si>
  <si>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</si>
  <si>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</si>
  <si>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</si>
  <si>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</si>
  <si>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</si>
  <si>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</si>
  <si>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</si>
  <si>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</si>
  <si>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</si>
  <si>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</si>
  <si>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</si>
  <si>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</si>
  <si>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</si>
  <si>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</si>
  <si>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</si>
  <si>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</si>
  <si>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</si>
  <si>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</si>
  <si>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</si>
  <si>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</si>
  <si>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</si>
  <si>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</si>
  <si>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</si>
  <si>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</si>
  <si>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</si>
  <si>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</si>
  <si>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</si>
  <si>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</si>
  <si>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</si>
  <si>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</si>
  <si>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</si>
  <si>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</si>
  <si>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</si>
  <si>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</si>
  <si>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</si>
  <si>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</si>
  <si>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</si>
  <si>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</si>
  <si>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</si>
  <si>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</si>
  <si>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</si>
  <si>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</si>
  <si>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</si>
  <si>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</si>
  <si>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</si>
  <si>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</si>
  <si>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</si>
  <si>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</si>
  <si>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</si>
  <si>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</si>
  <si>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</si>
  <si>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</si>
  <si>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</si>
  <si>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</si>
  <si>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</si>
  <si>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</si>
  <si>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</si>
  <si>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</si>
  <si>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</si>
  <si>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</si>
  <si>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</si>
  <si>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</si>
  <si>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</si>
  <si>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</si>
  <si>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</si>
  <si>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</si>
  <si>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</si>
  <si>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</si>
  <si>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</si>
  <si>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</si>
  <si>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</si>
  <si>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</si>
  <si>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</si>
  <si>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</si>
  <si>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</si>
  <si>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</si>
  <si>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</si>
  <si>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</si>
  <si>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</si>
  <si>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</si>
  <si>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</si>
  <si>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</si>
  <si>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</si>
  <si>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</si>
  <si>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</si>
  <si>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</si>
  <si>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</si>
  <si>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</si>
  <si>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</si>
  <si>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</si>
  <si>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</si>
  <si>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</si>
  <si>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</si>
  <si>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</si>
  <si>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</si>
  <si>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</si>
  <si>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</si>
  <si>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</si>
  <si>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</si>
  <si>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</si>
  <si>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</si>
  <si>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</si>
  <si>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</si>
  <si>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</si>
  <si>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</si>
  <si>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</si>
  <si>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</si>
  <si>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</si>
  <si>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</si>
  <si>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</si>
  <si>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</si>
  <si>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</si>
  <si>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</si>
  <si>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</si>
  <si>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</si>
  <si>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</si>
  <si>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</si>
  <si>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</si>
  <si>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</si>
  <si>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</si>
  <si>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</si>
  <si>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</si>
  <si>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</si>
  <si>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</si>
  <si>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</si>
  <si>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</si>
  <si>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</si>
  <si>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</si>
  <si>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</si>
  <si>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</si>
  <si>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</si>
  <si>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</si>
  <si>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</si>
  <si>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</si>
  <si>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</si>
  <si>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</si>
  <si>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</si>
  <si>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</si>
  <si>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</si>
  <si>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</si>
  <si>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</si>
  <si>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</si>
  <si>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</si>
  <si>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</si>
  <si>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</si>
  <si>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</si>
  <si>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</si>
  <si>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</si>
  <si>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</si>
  <si>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</si>
  <si>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</si>
  <si>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</si>
  <si>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</si>
  <si>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</si>
  <si>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</si>
  <si>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</si>
  <si>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</si>
  <si>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</si>
  <si>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</si>
  <si>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</si>
  <si>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</si>
  <si>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</si>
  <si>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</si>
  <si>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</si>
  <si>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</si>
  <si>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</si>
  <si>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</si>
  <si>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</si>
  <si>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</si>
  <si>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</si>
  <si>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</si>
  <si>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</si>
  <si>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</si>
  <si>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</si>
  <si>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</si>
  <si>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</si>
  <si>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</si>
  <si>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</si>
  <si>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</si>
  <si>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</si>
  <si>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</si>
  <si>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</si>
  <si>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</si>
  <si>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</si>
  <si>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</si>
  <si>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</si>
  <si>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</si>
  <si>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</si>
  <si>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</si>
  <si>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</si>
  <si>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</si>
  <si>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</si>
  <si>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</si>
  <si>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</si>
  <si>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</si>
  <si>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</si>
  <si>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</si>
  <si>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</si>
  <si>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</si>
  <si>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</si>
  <si>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</si>
  <si>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</si>
  <si>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</si>
  <si>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</si>
  <si>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</si>
  <si>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</si>
  <si>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</si>
  <si>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</si>
  <si>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</si>
  <si>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</si>
  <si>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</si>
  <si>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</si>
  <si>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</si>
  <si>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</si>
  <si>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</si>
  <si>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</si>
  <si>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</si>
  <si>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</si>
  <si>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</si>
  <si>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</si>
  <si>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</si>
  <si>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</si>
  <si>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</si>
  <si>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</si>
  <si>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</si>
  <si>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</si>
  <si>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</si>
  <si>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</si>
  <si>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</si>
  <si>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</si>
  <si>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</si>
  <si>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</si>
  <si>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</si>
  <si>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</si>
  <si>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</si>
  <si>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</si>
  <si>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</si>
  <si>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</si>
  <si>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</si>
  <si>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</si>
  <si>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</si>
  <si>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</si>
  <si>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</si>
  <si>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</si>
  <si>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</si>
  <si>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</si>
  <si>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</si>
  <si>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</si>
  <si>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</si>
  <si>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</si>
  <si>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</si>
  <si>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</si>
  <si>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</si>
  <si>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</si>
  <si>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</si>
  <si>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</si>
  <si>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</si>
  <si>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</si>
  <si>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</si>
  <si>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</si>
  <si>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</si>
  <si>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</si>
  <si>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</si>
  <si>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</si>
  <si>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</si>
  <si>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</si>
  <si>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</si>
  <si>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</si>
  <si>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</si>
  <si>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</si>
  <si>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</si>
  <si>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</si>
  <si>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</si>
  <si>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</si>
  <si>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</si>
  <si>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</si>
  <si>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</si>
  <si>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</si>
  <si>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</si>
  <si>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</si>
  <si>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</si>
  <si>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</si>
  <si>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</si>
  <si>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</si>
  <si>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</si>
  <si>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</si>
  <si>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</si>
  <si>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</si>
  <si>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</si>
  <si>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</si>
  <si>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</si>
  <si>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</si>
  <si>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</si>
  <si>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</si>
  <si>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</si>
  <si>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</si>
  <si>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</si>
  <si>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</si>
  <si>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</si>
  <si>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</si>
  <si>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</si>
  <si>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</si>
  <si>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</si>
  <si>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</si>
  <si>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</si>
  <si>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</si>
  <si>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</si>
  <si>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</si>
  <si>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</si>
  <si>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</si>
  <si>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</si>
  <si>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</si>
  <si>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</si>
  <si>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</si>
  <si>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</si>
  <si>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</si>
  <si>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</si>
  <si>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</si>
  <si>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</si>
  <si>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</si>
  <si>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</si>
  <si>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</si>
  <si>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</si>
  <si>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</si>
  <si>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</si>
  <si>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</si>
  <si>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</si>
  <si>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</si>
  <si>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</si>
  <si>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</si>
  <si>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</si>
  <si>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</si>
  <si>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</si>
  <si>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</si>
  <si>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</si>
  <si>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</si>
  <si>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</si>
  <si>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</si>
  <si>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</si>
  <si>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</si>
  <si>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</si>
  <si>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</si>
  <si>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</si>
  <si>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</si>
  <si>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</si>
  <si>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</si>
  <si>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</si>
  <si>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</si>
  <si>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</si>
  <si>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</si>
  <si>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</si>
  <si>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</si>
  <si>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</si>
  <si>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</si>
  <si>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</si>
  <si>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</si>
  <si>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</si>
  <si>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</si>
  <si>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</si>
  <si>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</si>
  <si>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</si>
  <si>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</si>
  <si>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</si>
  <si>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</si>
  <si>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</si>
  <si>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</si>
  <si>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</si>
  <si>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</si>
  <si>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</si>
  <si>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</si>
  <si>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</si>
  <si>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</si>
  <si>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</si>
  <si>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</si>
  <si>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</si>
  <si>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</si>
  <si>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</si>
  <si>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</si>
  <si>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</si>
  <si>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</si>
  <si>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</si>
  <si>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</si>
  <si>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</si>
  <si>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</si>
  <si>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</si>
  <si>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</si>
  <si>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</si>
  <si>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</si>
  <si>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</si>
  <si>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</si>
  <si>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</si>
  <si>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</si>
  <si>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</si>
  <si>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</si>
  <si>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</si>
  <si>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</si>
  <si>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</si>
  <si>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</si>
  <si>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</si>
  <si>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</si>
  <si>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</si>
  <si>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</si>
  <si>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</si>
  <si>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</si>
  <si>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</si>
  <si>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</si>
  <si>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</si>
  <si>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</si>
  <si>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</si>
  <si>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</si>
  <si>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</si>
  <si>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</si>
  <si>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</si>
  <si>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</si>
  <si>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</si>
  <si>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</si>
  <si>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</si>
  <si>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</si>
  <si>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</si>
  <si>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</si>
  <si>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</si>
  <si>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</si>
  <si>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</si>
  <si>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</si>
  <si>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</si>
  <si>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</si>
  <si>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</si>
  <si>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</si>
  <si>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</si>
  <si>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</si>
  <si>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</si>
  <si>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</si>
  <si>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</si>
  <si>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</si>
  <si>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</si>
  <si>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</si>
  <si>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</si>
  <si>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</si>
  <si>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</si>
  <si>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</si>
  <si>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</si>
  <si>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</si>
  <si>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</si>
  <si>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</si>
  <si>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</si>
  <si>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</si>
  <si>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</si>
  <si>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</si>
  <si>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</si>
  <si>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</si>
  <si>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</si>
  <si>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</si>
  <si>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</si>
  <si>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</si>
  <si>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</si>
  <si>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</si>
  <si>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</si>
  <si>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</si>
  <si>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</si>
  <si>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</si>
  <si>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</si>
  <si>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</si>
  <si>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</si>
  <si>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</si>
  <si>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</si>
  <si>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</si>
  <si>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</si>
  <si>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</si>
  <si>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</si>
  <si>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</si>
  <si>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</si>
  <si>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</si>
  <si>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</si>
  <si>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</si>
  <si>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</si>
  <si>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</si>
  <si>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</si>
  <si>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</si>
  <si>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</si>
  <si>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</si>
  <si>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</si>
  <si>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</si>
  <si>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</si>
  <si>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</si>
  <si>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</si>
  <si>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</si>
  <si>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</si>
  <si>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</si>
  <si>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</si>
  <si>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</si>
  <si>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</si>
  <si>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</si>
  <si>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</si>
  <si>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</si>
  <si>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</si>
  <si>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</si>
  <si>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</si>
  <si>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</si>
  <si>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</si>
  <si>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</si>
  <si>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</si>
  <si>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</si>
  <si>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</si>
  <si>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</si>
  <si>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</si>
  <si>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</si>
  <si>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</si>
  <si>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</si>
  <si>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</si>
  <si>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</si>
  <si>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</si>
  <si>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</si>
  <si>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</si>
  <si>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</si>
  <si>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</si>
  <si>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</si>
  <si>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</si>
  <si>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</si>
  <si>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</si>
  <si>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</si>
  <si>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</si>
  <si>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</si>
  <si>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</si>
  <si>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</si>
  <si>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</si>
  <si>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</si>
  <si>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</si>
  <si>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</si>
  <si>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</si>
  <si>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</si>
  <si>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</si>
  <si>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</si>
  <si>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</si>
  <si>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</si>
  <si>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</si>
  <si>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</si>
  <si>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</si>
  <si>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</si>
  <si>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</si>
  <si>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</si>
  <si>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</si>
  <si>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</si>
  <si>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</si>
  <si>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</si>
  <si>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</si>
  <si>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</si>
  <si>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</si>
  <si>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</si>
  <si>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</si>
  <si>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</si>
  <si>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</si>
  <si>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</si>
  <si>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</si>
  <si>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</si>
  <si>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</si>
  <si>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</si>
  <si>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</si>
  <si>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</si>
  <si>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</si>
  <si>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</si>
  <si>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</si>
  <si>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</si>
  <si>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</si>
  <si>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</si>
  <si>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</si>
  <si>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</si>
  <si>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</si>
  <si>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</si>
  <si>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</si>
  <si>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</si>
  <si>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</si>
  <si>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</si>
  <si>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</si>
  <si>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</si>
  <si>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</si>
  <si>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</si>
  <si>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</si>
  <si>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</si>
  <si>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</si>
  <si>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</si>
  <si>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</si>
  <si>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</si>
  <si>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</si>
  <si>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</si>
  <si>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</si>
  <si>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</si>
  <si>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</si>
  <si>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</si>
  <si>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</si>
  <si>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</si>
  <si>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</si>
  <si>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</si>
  <si>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</si>
  <si>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</si>
  <si>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</si>
  <si>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</si>
  <si>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</si>
  <si>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</si>
  <si>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</si>
  <si>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</si>
  <si>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</si>
  <si>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</si>
  <si>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</si>
  <si>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</si>
  <si>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</si>
  <si>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</si>
  <si>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</si>
  <si>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</si>
  <si>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</si>
  <si>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</si>
  <si>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</si>
  <si>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</si>
  <si>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</si>
  <si>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</si>
  <si>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</si>
  <si>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</si>
  <si>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</si>
  <si>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</si>
  <si>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</si>
  <si>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</si>
  <si>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</si>
  <si>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</si>
  <si>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</si>
  <si>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</si>
  <si>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</si>
  <si>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</si>
  <si>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</si>
  <si>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</si>
  <si>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</si>
  <si>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</si>
  <si>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</si>
  <si>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</si>
  <si>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</si>
  <si>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</si>
  <si>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</si>
  <si>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</si>
  <si>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</si>
  <si>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</si>
  <si>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</si>
  <si>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</si>
  <si>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</si>
  <si>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</si>
  <si>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</si>
  <si>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</si>
  <si>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</si>
  <si>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</si>
  <si>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</si>
  <si>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</si>
  <si>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</si>
  <si>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</si>
  <si>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</si>
  <si>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</si>
  <si>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</si>
  <si>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</si>
  <si>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</si>
  <si>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</si>
  <si>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</si>
  <si>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</si>
  <si>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</si>
  <si>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</si>
  <si>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</si>
  <si>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</si>
  <si>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</si>
  <si>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</si>
  <si>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</si>
  <si>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</si>
  <si>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</si>
  <si>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</si>
  <si>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</si>
  <si>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</si>
  <si>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</si>
  <si>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</si>
  <si>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</si>
  <si>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</si>
  <si>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</si>
  <si>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</si>
  <si>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</si>
  <si>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</si>
  <si>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</si>
  <si>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</si>
  <si>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</si>
  <si>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</si>
  <si>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</si>
  <si>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</si>
  <si>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</si>
  <si>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</si>
  <si>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</si>
  <si>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</si>
  <si>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</si>
  <si>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</si>
  <si>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</si>
  <si>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</si>
  <si>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</si>
  <si>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</si>
  <si>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</si>
  <si>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</si>
  <si>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</si>
  <si>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</si>
  <si>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</si>
  <si>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</si>
  <si>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</si>
  <si>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</si>
  <si>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</si>
  <si>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</si>
  <si>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</si>
  <si>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</si>
  <si>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</si>
  <si>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</si>
  <si>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</si>
  <si>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</si>
  <si>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</si>
  <si>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</si>
  <si>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</si>
  <si>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</si>
  <si>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</si>
  <si>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</si>
  <si>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</si>
  <si>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</si>
  <si>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</si>
  <si>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</si>
  <si>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</si>
  <si>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</si>
  <si>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</si>
  <si>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</si>
  <si>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</si>
  <si>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</si>
  <si>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</si>
  <si>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</si>
  <si>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</si>
  <si>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</si>
  <si>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</si>
  <si>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</si>
  <si>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</si>
  <si>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</si>
  <si>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</si>
  <si>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</si>
  <si>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</si>
  <si>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</si>
  <si>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</si>
  <si>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</si>
  <si>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</si>
  <si>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</si>
  <si>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</si>
  <si>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</si>
  <si>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</si>
  <si>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</si>
  <si>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</si>
  <si>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</si>
  <si>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</si>
  <si>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</si>
  <si>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</si>
  <si>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</si>
  <si>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</si>
  <si>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</si>
  <si>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</si>
  <si>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</si>
  <si>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</si>
  <si>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</si>
  <si>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</si>
  <si>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</si>
  <si>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</si>
  <si>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</si>
  <si>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</si>
  <si>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</si>
  <si>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</si>
  <si>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</si>
  <si>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</si>
  <si>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</si>
  <si>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</si>
  <si>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</si>
  <si>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</si>
  <si>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</si>
  <si>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</si>
  <si>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</si>
  <si>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</si>
  <si>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</si>
  <si>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</si>
  <si>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</si>
  <si>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</si>
  <si>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</si>
  <si>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</si>
  <si>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</si>
  <si>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</si>
  <si>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</si>
  <si>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</si>
  <si>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</si>
  <si>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</si>
  <si>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</si>
  <si>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</si>
  <si>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</si>
  <si>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</si>
  <si>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</si>
  <si>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</si>
  <si>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</si>
  <si>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</si>
  <si>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</si>
  <si>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</si>
  <si>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</si>
  <si>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</si>
  <si>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</si>
  <si>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</si>
  <si>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</si>
  <si>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</si>
  <si>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</si>
  <si>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</si>
  <si>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</si>
  <si>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</si>
  <si>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</si>
  <si>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</si>
  <si>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</si>
  <si>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</si>
  <si>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</si>
  <si>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</si>
  <si>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</si>
  <si>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</si>
  <si>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</si>
  <si>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</si>
  <si>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</si>
  <si>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</si>
  <si>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</si>
  <si>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</si>
  <si>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</si>
  <si>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</si>
  <si>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</si>
  <si>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</si>
  <si>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</si>
  <si>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</si>
  <si>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</si>
  <si>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</si>
  <si>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</si>
  <si>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</si>
  <si>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</si>
  <si>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</si>
  <si>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</si>
  <si>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</si>
  <si>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</si>
  <si>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</si>
  <si>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</si>
  <si>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</si>
  <si>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</si>
  <si>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</si>
  <si>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</si>
  <si>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</si>
  <si>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</si>
  <si>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</si>
  <si>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</si>
  <si>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</si>
  <si>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</si>
  <si>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</si>
  <si>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</si>
  <si>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</si>
  <si>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</si>
  <si>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</si>
  <si>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</si>
  <si>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</si>
  <si>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</si>
  <si>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</si>
  <si>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</si>
  <si>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</si>
  <si>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</si>
  <si>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</si>
  <si>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</si>
  <si>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</si>
  <si>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</si>
  <si>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</si>
  <si>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</si>
  <si>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</si>
  <si>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</si>
  <si>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</si>
  <si>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</si>
  <si>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</si>
  <si>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</si>
  <si>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</si>
  <si>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</si>
  <si>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</si>
  <si>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</si>
  <si>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</si>
  <si>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</si>
  <si>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</si>
  <si>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</si>
  <si>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</si>
  <si>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</si>
  <si>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</si>
  <si>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</si>
  <si>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</si>
  <si>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</si>
  <si>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</si>
  <si>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</si>
  <si>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</si>
  <si>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</si>
  <si>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</si>
  <si>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</si>
  <si>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</si>
  <si>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</si>
  <si>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</si>
  <si>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</si>
  <si>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</si>
  <si>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</si>
  <si>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</si>
  <si>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</si>
  <si>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</si>
  <si>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</si>
  <si>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</si>
  <si>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</si>
  <si>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</si>
  <si>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</si>
  <si>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</si>
  <si>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</si>
  <si>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</si>
  <si>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</si>
  <si>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</si>
  <si>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</si>
  <si>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</si>
  <si>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</si>
  <si>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</si>
  <si>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</si>
  <si>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</si>
  <si>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</si>
  <si>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</si>
  <si>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</si>
  <si>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</si>
  <si>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</si>
  <si>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</si>
  <si>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</si>
  <si>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</si>
  <si>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</si>
  <si>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</si>
  <si>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</si>
  <si>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</si>
  <si>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</si>
  <si>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</si>
  <si>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</si>
  <si>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</si>
  <si>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</si>
  <si>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</si>
  <si>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</si>
  <si>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</si>
  <si>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</si>
  <si>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</si>
  <si>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</si>
  <si>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</si>
  <si>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</si>
  <si>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</si>
  <si>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</si>
  <si>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</si>
  <si>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</si>
  <si>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</si>
  <si>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</si>
  <si>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</si>
  <si>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</si>
  <si>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</si>
  <si>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</si>
  <si>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</si>
  <si>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</si>
  <si>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</si>
  <si>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</si>
  <si>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</si>
  <si>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</si>
  <si>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</si>
  <si>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</si>
  <si>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</si>
  <si>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</si>
  <si>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</si>
  <si>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</si>
  <si>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</si>
  <si>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</si>
  <si>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</si>
  <si>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</si>
  <si>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</si>
  <si>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</si>
  <si>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</si>
  <si>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</si>
  <si>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</si>
  <si>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</si>
  <si>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</si>
  <si>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</si>
  <si>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</si>
  <si>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</si>
  <si>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</si>
  <si>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</si>
  <si>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</si>
  <si>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</si>
  <si>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</si>
  <si>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</si>
  <si>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</si>
  <si>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</si>
  <si>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</si>
  <si>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</si>
  <si>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</si>
  <si>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</si>
  <si>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</si>
  <si>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</si>
  <si>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</si>
  <si>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</si>
  <si>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</si>
  <si>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</si>
  <si>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</si>
  <si>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</si>
  <si>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</si>
  <si>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</si>
  <si>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</si>
  <si>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</si>
  <si>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</si>
  <si>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</si>
  <si>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</si>
  <si>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</si>
  <si>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</si>
  <si>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</si>
  <si>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</si>
  <si>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</si>
  <si>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</si>
  <si>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</si>
  <si>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</si>
  <si>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</si>
  <si>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</si>
  <si>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</si>
  <si>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</si>
  <si>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</si>
  <si>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</si>
  <si>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</si>
  <si>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</si>
  <si>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</si>
  <si>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</si>
  <si>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</si>
  <si>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</si>
  <si>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</si>
  <si>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</si>
  <si>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</si>
  <si>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</si>
  <si>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</si>
  <si>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</si>
  <si>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</si>
  <si>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</si>
  <si>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</si>
  <si>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</si>
  <si>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</si>
  <si>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</si>
  <si>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</si>
  <si>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</si>
  <si>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</si>
  <si>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</si>
  <si>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</si>
  <si>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</si>
  <si>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</si>
  <si>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</si>
  <si>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</si>
  <si>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</si>
  <si>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</si>
  <si>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</si>
  <si>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</si>
  <si>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</si>
  <si>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</si>
  <si>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</si>
  <si>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</si>
  <si>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</si>
  <si>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</si>
  <si>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</si>
  <si>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</si>
  <si>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</si>
  <si>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</si>
  <si>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</si>
  <si>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</si>
  <si>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</si>
  <si>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</si>
  <si>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</si>
  <si>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</si>
  <si>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</si>
  <si>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</si>
  <si>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</si>
  <si>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</si>
  <si>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</si>
  <si>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</si>
  <si>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</si>
  <si>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</si>
  <si>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</si>
  <si>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</si>
  <si>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</si>
  <si>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</si>
  <si>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</si>
  <si>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</si>
  <si>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</si>
  <si>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</si>
  <si>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</si>
  <si>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</si>
  <si>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</si>
  <si>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</si>
  <si>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</si>
  <si>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</si>
  <si>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</si>
  <si>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</si>
  <si>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</si>
  <si>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</si>
  <si>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</si>
  <si>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</si>
  <si>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</si>
  <si>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</si>
  <si>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</si>
  <si>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</si>
  <si>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</si>
  <si>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</si>
  <si>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</si>
  <si>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</si>
  <si>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</si>
  <si>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</si>
  <si>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</si>
  <si>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</si>
  <si>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</si>
  <si>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</si>
  <si>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</si>
  <si>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</si>
  <si>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</si>
  <si>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</si>
  <si>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</si>
  <si>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</si>
  <si>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</si>
  <si>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</si>
  <si>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</si>
  <si>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</si>
  <si>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</si>
  <si>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</si>
  <si>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</si>
  <si>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</si>
  <si>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</si>
  <si>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</si>
  <si>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</si>
  <si>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</si>
  <si>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</si>
  <si>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</si>
  <si>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</si>
  <si>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</si>
  <si>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</si>
  <si>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</si>
  <si>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</si>
  <si>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</si>
  <si>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</si>
  <si>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</si>
  <si>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</si>
  <si>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</si>
  <si>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</si>
  <si>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</si>
  <si>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</si>
  <si>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</si>
  <si>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</si>
  <si>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</si>
  <si>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</si>
  <si>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</si>
  <si>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</si>
  <si>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</si>
  <si>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</si>
  <si>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</si>
  <si>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</si>
  <si>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</si>
  <si>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</si>
  <si>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</si>
  <si>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</si>
  <si>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</si>
  <si>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</si>
  <si>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</si>
  <si>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</si>
  <si>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</si>
  <si>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</si>
  <si>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</si>
  <si>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</si>
  <si>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</si>
  <si>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</si>
  <si>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</si>
  <si>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</si>
  <si>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</si>
  <si>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</si>
  <si>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</si>
  <si>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</si>
  <si>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</si>
  <si>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</si>
  <si>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</si>
  <si>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</si>
  <si>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</si>
  <si>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</si>
  <si>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</si>
  <si>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</si>
  <si>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</si>
  <si>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</si>
  <si>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</si>
  <si>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</si>
  <si>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</si>
  <si>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</si>
  <si>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</si>
  <si>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</si>
  <si>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</si>
  <si>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</si>
  <si>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</si>
  <si>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</si>
  <si>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</si>
  <si>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</si>
  <si>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</si>
  <si>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</si>
  <si>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</si>
  <si>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</si>
  <si>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</si>
  <si>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</si>
  <si>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</si>
  <si>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</si>
  <si>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</si>
  <si>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</si>
  <si>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</si>
  <si>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</si>
  <si>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</si>
  <si>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</si>
  <si>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</si>
  <si>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</si>
  <si>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</si>
  <si>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</si>
  <si>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</si>
  <si>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</si>
  <si>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</si>
  <si>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</si>
  <si>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</si>
  <si>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</si>
  <si>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</si>
  <si>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</si>
  <si>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</si>
  <si>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</si>
  <si>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</si>
  <si>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</si>
  <si>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</si>
  <si>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</si>
  <si>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</si>
  <si>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</si>
  <si>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</si>
  <si>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</si>
  <si>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</si>
  <si>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</si>
  <si>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</si>
  <si>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</si>
  <si>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</si>
  <si>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</si>
  <si>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</si>
  <si>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</si>
  <si>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</si>
  <si>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</si>
  <si>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</si>
  <si>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</si>
  <si>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</si>
  <si>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</si>
  <si>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</si>
  <si>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</si>
  <si>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</si>
  <si>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</si>
  <si>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</si>
  <si>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</si>
  <si>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</si>
  <si>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</si>
  <si>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</si>
  <si>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</si>
  <si>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</si>
  <si>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</si>
  <si>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</si>
  <si>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</si>
  <si>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</si>
  <si>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</si>
  <si>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</si>
  <si>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</si>
  <si>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</si>
  <si>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</si>
  <si>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</si>
  <si>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</si>
  <si>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</si>
  <si>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</si>
  <si>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</si>
  <si>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</si>
  <si>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</si>
  <si>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</si>
  <si>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</si>
  <si>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</si>
  <si>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</si>
  <si>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</si>
  <si>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</si>
  <si>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</si>
  <si>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</si>
  <si>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</si>
  <si>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</si>
  <si>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</si>
  <si>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</si>
  <si>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</si>
  <si>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</si>
  <si>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</si>
  <si>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</si>
  <si>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</si>
  <si>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</si>
  <si>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</si>
  <si>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</si>
  <si>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</si>
  <si>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</si>
  <si>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</si>
  <si>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</si>
  <si>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</si>
  <si>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</si>
  <si>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</si>
  <si>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</si>
  <si>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</si>
  <si>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</si>
  <si>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</si>
  <si>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</si>
  <si>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</si>
  <si>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</si>
  <si>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</si>
  <si>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</si>
  <si>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</si>
  <si>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</si>
  <si>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</si>
  <si>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</si>
  <si>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</si>
  <si>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</si>
  <si>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</si>
  <si>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</si>
  <si>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</si>
  <si>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</si>
  <si>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</si>
  <si>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</si>
  <si>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</si>
  <si>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</si>
  <si>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</si>
  <si>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</si>
  <si>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</si>
  <si>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</si>
  <si>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</si>
  <si>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</si>
  <si>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</si>
  <si>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</si>
  <si>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</si>
  <si>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</si>
  <si>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</si>
  <si>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</si>
  <si>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</si>
  <si>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</si>
  <si>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</si>
  <si>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</si>
  <si>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</si>
  <si>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</si>
  <si>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</si>
  <si>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</si>
  <si>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</si>
  <si>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</si>
  <si>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</si>
  <si>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</si>
  <si>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</si>
  <si>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</si>
  <si>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</si>
  <si>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</si>
  <si>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</si>
  <si>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</si>
  <si>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</si>
  <si>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</si>
  <si>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</si>
  <si>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</si>
  <si>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</si>
  <si>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</si>
  <si>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</si>
  <si>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</si>
  <si>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</si>
  <si>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</si>
  <si>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</si>
  <si>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</si>
  <si>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</si>
  <si>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</si>
  <si>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</si>
  <si>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</si>
  <si>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</si>
  <si>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</si>
  <si>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</si>
  <si>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</si>
  <si>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</si>
  <si>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</si>
  <si>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</si>
  <si>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</si>
  <si>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</si>
  <si>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</si>
  <si>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</si>
  <si>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</si>
  <si>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</si>
  <si>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</si>
  <si>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</si>
  <si>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</si>
  <si>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</si>
  <si>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</si>
  <si>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</si>
  <si>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</si>
  <si>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</si>
  <si>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</si>
  <si>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</si>
  <si>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</si>
  <si>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</si>
  <si>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</si>
  <si>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</si>
  <si>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</si>
  <si>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</si>
  <si>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</si>
  <si>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</si>
  <si>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</si>
  <si>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</si>
  <si>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</si>
  <si>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</si>
  <si>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</si>
  <si>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</si>
  <si>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</si>
  <si>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</si>
  <si>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</si>
  <si>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</si>
  <si>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</si>
  <si>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</si>
  <si>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</si>
  <si>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</si>
  <si>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</si>
  <si>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</si>
  <si>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</si>
  <si>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</si>
  <si>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</si>
  <si>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</si>
  <si>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</si>
  <si>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</si>
  <si>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</si>
  <si>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</si>
  <si>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</si>
  <si>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</si>
  <si>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</si>
  <si>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</si>
  <si>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</si>
  <si>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</si>
  <si>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</si>
  <si>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</si>
  <si>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</si>
  <si>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</si>
  <si>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</si>
  <si>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</si>
  <si>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</si>
  <si>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</si>
  <si>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</si>
  <si>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</si>
  <si>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</si>
  <si>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</si>
  <si>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</si>
  <si>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</si>
  <si>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</si>
  <si>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</si>
  <si>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</si>
  <si>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</si>
  <si>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</si>
  <si>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</si>
  <si>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</si>
  <si>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</si>
  <si>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</si>
  <si>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</si>
  <si>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</si>
  <si>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</si>
  <si>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</si>
  <si>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</si>
  <si>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</si>
  <si>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</si>
  <si>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</si>
  <si>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</si>
  <si>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</si>
  <si>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</si>
  <si>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</si>
  <si>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</si>
  <si>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</si>
  <si>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</si>
  <si>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</si>
  <si>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</si>
  <si>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</si>
  <si>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</si>
  <si>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</si>
  <si>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</si>
  <si>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</si>
  <si>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</si>
  <si>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</si>
  <si>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</si>
  <si>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</si>
  <si>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</si>
  <si>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</si>
  <si>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</si>
  <si>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</si>
  <si>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</si>
  <si>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</si>
  <si>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</si>
  <si>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</si>
  <si>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</si>
  <si>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</si>
  <si>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</si>
  <si>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</si>
  <si>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</si>
  <si>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</si>
  <si>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</si>
  <si>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</si>
  <si>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</si>
  <si>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</si>
  <si>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</si>
  <si>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</si>
  <si>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</si>
  <si>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</si>
  <si>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</si>
  <si>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</si>
  <si>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</si>
  <si>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</si>
  <si>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</si>
  <si>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</si>
  <si>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</si>
  <si>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</si>
  <si>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</si>
  <si>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</si>
  <si>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</si>
  <si>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</si>
  <si>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</si>
  <si>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</si>
  <si>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</si>
  <si>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</si>
  <si>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</si>
  <si>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</si>
  <si>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</si>
  <si>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</si>
  <si>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</si>
  <si>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</si>
  <si>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</si>
  <si>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</si>
  <si>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</si>
  <si>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</si>
  <si>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</si>
  <si>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</si>
  <si>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</si>
  <si>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</si>
  <si>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</si>
  <si>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</si>
  <si>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</si>
  <si>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</si>
  <si>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</si>
  <si>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</si>
  <si>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</si>
  <si>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</si>
  <si>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</si>
  <si>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</si>
  <si>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</si>
  <si>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</si>
  <si>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</si>
  <si>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</si>
  <si>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</si>
  <si>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</si>
  <si>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</si>
  <si>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</si>
  <si>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</si>
  <si>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</si>
  <si>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</si>
  <si>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</si>
  <si>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</si>
  <si>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</si>
  <si>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</si>
  <si>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</si>
  <si>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</si>
  <si>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</si>
  <si>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</si>
  <si>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</si>
  <si>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</si>
  <si>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</si>
  <si>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</si>
  <si>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</si>
  <si>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</si>
  <si>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</si>
  <si>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</si>
  <si>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</si>
  <si>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</si>
  <si>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</si>
  <si>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</si>
  <si>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</si>
  <si>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</si>
  <si>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</si>
  <si>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</si>
  <si>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</si>
  <si>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</si>
  <si>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</si>
  <si>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</si>
  <si>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</si>
  <si>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</si>
  <si>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</si>
  <si>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</si>
  <si>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</si>
  <si>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</si>
  <si>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</si>
  <si>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</si>
  <si>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</si>
  <si>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</si>
  <si>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</si>
  <si>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</si>
  <si>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</si>
  <si>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</si>
  <si>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</si>
  <si>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</si>
  <si>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</si>
  <si>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</si>
  <si>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</si>
  <si>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</si>
  <si>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</si>
  <si>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</si>
  <si>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</si>
  <si>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</si>
  <si>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</si>
  <si>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</si>
  <si>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</si>
  <si>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</si>
  <si>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</si>
  <si>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</si>
  <si>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</si>
  <si>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</si>
  <si>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</si>
  <si>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</si>
  <si>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</si>
  <si>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</si>
  <si>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</si>
  <si>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</si>
  <si>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</si>
  <si>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</si>
  <si>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</si>
  <si>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</si>
  <si>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</si>
  <si>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</si>
  <si>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</si>
  <si>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</si>
  <si>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</si>
  <si>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</si>
  <si>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</si>
  <si>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</si>
  <si>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</si>
  <si>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</si>
  <si>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</si>
  <si>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</si>
  <si>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</si>
  <si>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</si>
  <si>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</si>
  <si>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</si>
  <si>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</si>
  <si>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</si>
  <si>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</si>
  <si>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</si>
  <si>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</si>
  <si>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</si>
  <si>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</si>
  <si>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</si>
  <si>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</si>
  <si>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</si>
  <si>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</si>
  <si>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</si>
  <si>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</si>
  <si>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</si>
  <si>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</si>
  <si>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</si>
  <si>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</si>
  <si>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</si>
  <si>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</si>
  <si>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</si>
  <si>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</si>
  <si>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</si>
  <si>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</si>
  <si>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</si>
  <si>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</si>
  <si>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</si>
  <si>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</si>
  <si>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</si>
  <si>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</si>
  <si>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</si>
  <si>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</si>
  <si>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</si>
  <si>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</si>
  <si>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</si>
  <si>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</si>
  <si>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</si>
  <si>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</si>
  <si>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</si>
  <si>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</si>
  <si>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</si>
  <si>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</si>
  <si>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</si>
  <si>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</si>
  <si>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</si>
  <si>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</si>
  <si>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</si>
  <si>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</si>
  <si>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</si>
  <si>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</si>
  <si>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</si>
  <si>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</si>
  <si>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</si>
  <si>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</si>
  <si>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</si>
  <si>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</si>
  <si>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</si>
  <si>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</si>
  <si>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</si>
  <si>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</si>
  <si>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</si>
  <si>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</si>
  <si>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</si>
  <si>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</si>
  <si>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</si>
  <si>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</si>
  <si>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</si>
  <si>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</si>
  <si>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</si>
  <si>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</si>
  <si>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</si>
  <si>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</si>
  <si>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</si>
  <si>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</si>
  <si>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</si>
  <si>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</si>
  <si>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</si>
  <si>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</si>
  <si>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</si>
  <si>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</si>
  <si>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</si>
  <si>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</si>
  <si>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</si>
  <si>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</si>
  <si>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</si>
  <si>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</si>
  <si>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</si>
  <si>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</si>
  <si>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</si>
  <si>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</si>
  <si>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</si>
  <si>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</si>
  <si>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</si>
  <si>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</si>
  <si>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</si>
  <si>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</si>
  <si>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</si>
  <si>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</si>
  <si>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</si>
  <si>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</si>
  <si>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</si>
  <si>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</si>
  <si>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</si>
  <si>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</si>
  <si>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</si>
  <si>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</si>
  <si>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</si>
  <si>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</si>
  <si>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</si>
  <si>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</si>
  <si>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</si>
  <si>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</si>
  <si>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</si>
  <si>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</si>
  <si>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</si>
  <si>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</si>
  <si>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</si>
  <si>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</si>
  <si>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</si>
  <si>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</si>
  <si>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</si>
  <si>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</si>
  <si>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</si>
  <si>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</si>
  <si>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</si>
  <si>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</si>
  <si>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</si>
  <si>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</si>
  <si>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</si>
  <si>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</si>
  <si>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</si>
  <si>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</si>
  <si>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</si>
  <si>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</si>
  <si>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</si>
  <si>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</si>
  <si>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</si>
  <si>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</si>
  <si>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</si>
  <si>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</si>
  <si>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</si>
  <si>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</si>
  <si>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</si>
  <si>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</si>
  <si>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</si>
  <si>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</si>
  <si>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</si>
  <si>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</si>
  <si>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</si>
  <si>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</si>
  <si>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</si>
  <si>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</si>
  <si>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</si>
  <si>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</si>
  <si>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</si>
  <si>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</si>
  <si>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</si>
  <si>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</si>
  <si>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</si>
  <si>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</si>
  <si>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</si>
  <si>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</si>
  <si>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</si>
  <si>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</si>
  <si>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</si>
  <si>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</si>
  <si>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</si>
  <si>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</si>
  <si>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</si>
  <si>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</si>
  <si>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</si>
  <si>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</si>
  <si>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</si>
  <si>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</si>
  <si>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</si>
  <si>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</si>
  <si>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</si>
  <si>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</si>
  <si>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</si>
  <si>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</si>
  <si>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</si>
  <si>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</si>
  <si>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</si>
  <si>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</si>
  <si>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</si>
  <si>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</si>
  <si>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</si>
  <si>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</si>
  <si>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</si>
  <si>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</si>
  <si>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</si>
  <si>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</si>
  <si>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</si>
  <si>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</si>
  <si>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</si>
  <si>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</si>
  <si>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</si>
  <si>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</si>
  <si>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</si>
  <si>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</si>
  <si>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</si>
  <si>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</si>
  <si>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</si>
  <si>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</si>
  <si>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</si>
  <si>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</si>
  <si>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</si>
  <si>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</si>
  <si>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</si>
  <si>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</si>
  <si>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</si>
  <si>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</si>
  <si>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</si>
  <si>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</si>
  <si>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</si>
  <si>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</si>
  <si>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</si>
  <si>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</si>
  <si>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</si>
  <si>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</si>
  <si>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</si>
  <si>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</si>
  <si>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</si>
  <si>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</si>
  <si>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</si>
  <si>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</si>
  <si>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</si>
  <si>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</si>
  <si>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</si>
  <si>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</si>
  <si>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</si>
  <si>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</si>
  <si>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</si>
  <si>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</si>
  <si>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</si>
  <si>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</si>
  <si>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</si>
  <si>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</si>
  <si>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</si>
  <si>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</si>
  <si>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</si>
  <si>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</si>
  <si>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</si>
  <si>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</si>
  <si>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</si>
  <si>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</si>
  <si>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</si>
  <si>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</si>
  <si>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</si>
  <si>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</si>
  <si>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</si>
  <si>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</si>
  <si>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</si>
  <si>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</si>
  <si>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</si>
  <si>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</si>
  <si>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</si>
  <si>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</si>
  <si>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</si>
  <si>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</si>
  <si>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</si>
  <si>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</si>
  <si>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</si>
  <si>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</si>
  <si>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</si>
  <si>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</si>
  <si>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</si>
  <si>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</si>
  <si>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</si>
  <si>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</si>
  <si>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</si>
  <si>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</si>
  <si>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</si>
  <si>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</si>
  <si>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</si>
  <si>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</si>
  <si>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</si>
  <si>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</si>
  <si>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</si>
  <si>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</si>
  <si>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</si>
  <si>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</si>
  <si>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</si>
  <si>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</si>
  <si>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</si>
  <si>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</si>
  <si>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</si>
  <si>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</si>
  <si>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</si>
  <si>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</si>
  <si>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</si>
  <si>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</si>
  <si>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</si>
  <si>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</si>
  <si>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</si>
  <si>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</si>
  <si>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</si>
  <si>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</si>
  <si>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</si>
  <si>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</si>
  <si>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</si>
  <si>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</si>
  <si>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</si>
  <si>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</si>
  <si>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</si>
  <si>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</si>
  <si>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</si>
  <si>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</si>
  <si>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</si>
  <si>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</si>
  <si>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</si>
  <si>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</si>
  <si>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</si>
  <si>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</si>
  <si>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</si>
  <si>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</si>
  <si>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</si>
  <si>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</si>
  <si>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</si>
  <si>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</si>
  <si>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</si>
  <si>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</si>
  <si>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</si>
  <si>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</si>
  <si>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</si>
  <si>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</si>
  <si>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</si>
  <si>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</si>
  <si>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</si>
  <si>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</si>
  <si>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</si>
  <si>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</si>
  <si>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</si>
  <si>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</si>
  <si>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</si>
  <si>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</si>
  <si>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</si>
  <si>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</si>
  <si>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</si>
  <si>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</si>
  <si>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</si>
  <si>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</si>
  <si>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</si>
  <si>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</si>
  <si>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</si>
  <si>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</si>
  <si>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</si>
  <si>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</si>
  <si>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</si>
  <si>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</si>
  <si>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</si>
  <si>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</si>
  <si>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</si>
  <si>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</si>
  <si>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</si>
  <si>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</si>
  <si>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</si>
  <si>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</si>
  <si>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</si>
  <si>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</si>
  <si>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</si>
  <si>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</si>
  <si>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</si>
  <si>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</si>
  <si>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</si>
  <si>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</si>
  <si>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</si>
  <si>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</si>
  <si>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</si>
  <si>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</si>
  <si>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</si>
  <si>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</si>
  <si>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</si>
  <si>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</si>
  <si>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</si>
  <si>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</si>
  <si>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</si>
  <si>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</si>
  <si>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</si>
  <si>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</si>
  <si>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</si>
  <si>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</si>
  <si>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</si>
  <si>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</si>
  <si>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</si>
  <si>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</si>
  <si>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</si>
  <si>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</si>
  <si>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</si>
  <si>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</si>
  <si>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</si>
  <si>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</si>
  <si>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</si>
  <si>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</si>
  <si>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</si>
  <si>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</si>
  <si>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</si>
  <si>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</si>
  <si>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</si>
  <si>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</si>
  <si>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</si>
  <si>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</si>
  <si>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</si>
  <si>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</si>
  <si>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</si>
  <si>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</si>
  <si>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</si>
  <si>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</si>
  <si>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</si>
  <si>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</si>
  <si>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</si>
  <si>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</si>
  <si>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</si>
  <si>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</si>
  <si>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</si>
  <si>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</si>
  <si>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</si>
  <si>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</si>
  <si>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</si>
  <si>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</si>
  <si>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</si>
  <si>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</si>
  <si>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</si>
  <si>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</si>
  <si>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</si>
  <si>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</si>
  <si>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</si>
  <si>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</si>
  <si>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</si>
  <si>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</si>
  <si>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</si>
  <si>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</si>
  <si>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</si>
  <si>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</si>
  <si>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</si>
  <si>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</si>
  <si>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</si>
  <si>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</si>
  <si>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</si>
  <si>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</si>
  <si>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</si>
  <si>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</si>
  <si>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</si>
  <si>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</si>
  <si>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</si>
  <si>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</si>
  <si>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</si>
  <si>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</si>
  <si>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</si>
  <si>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</si>
  <si>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</si>
  <si>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</si>
  <si>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</si>
  <si>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</si>
  <si>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</si>
  <si>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</si>
  <si>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</si>
  <si>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</si>
  <si>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</si>
  <si>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</si>
  <si>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</si>
  <si>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</si>
  <si>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</si>
  <si>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</si>
  <si>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</si>
  <si>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</si>
  <si>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</si>
  <si>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</si>
  <si>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</si>
  <si>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</si>
  <si>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</si>
  <si>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</si>
  <si>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</si>
  <si>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</si>
  <si>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</si>
  <si>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</si>
  <si>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</si>
  <si>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</si>
  <si>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</si>
  <si>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</si>
  <si>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</si>
  <si>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</si>
  <si>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</si>
  <si>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</si>
  <si>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</si>
  <si>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</si>
  <si>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</si>
  <si>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</si>
  <si>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</si>
  <si>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</si>
  <si>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</si>
  <si>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</si>
  <si>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</si>
  <si>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</si>
  <si>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</si>
  <si>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</si>
  <si>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</si>
  <si>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</si>
  <si>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</si>
  <si>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</si>
  <si>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</si>
  <si>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</si>
  <si>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</si>
  <si>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</si>
  <si>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</si>
  <si>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</si>
  <si>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</si>
  <si>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</si>
  <si>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</si>
  <si>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</si>
  <si>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</si>
  <si>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</si>
  <si>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</si>
  <si>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</si>
  <si>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</si>
  <si>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</si>
  <si>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</si>
  <si>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</si>
  <si>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</si>
  <si>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</si>
  <si>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</si>
  <si>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</si>
  <si>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</si>
  <si>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</si>
  <si>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</si>
  <si>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</si>
  <si>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</si>
  <si>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</si>
  <si>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</si>
  <si>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</si>
  <si>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</si>
  <si>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</si>
  <si>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</si>
  <si>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</si>
  <si>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</si>
  <si>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</si>
  <si>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</si>
  <si>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</si>
  <si>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</si>
  <si>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</si>
  <si>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</si>
  <si>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</si>
  <si>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</si>
  <si>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</si>
  <si>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</si>
  <si>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</si>
  <si>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</si>
  <si>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</si>
  <si>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</si>
  <si>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</si>
  <si>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</si>
  <si>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</si>
  <si>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</si>
  <si>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</si>
  <si>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</si>
  <si>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</si>
  <si>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</si>
  <si>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</si>
  <si>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</si>
  <si>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</si>
  <si>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</si>
  <si>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</si>
  <si>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</si>
  <si>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</si>
  <si>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</si>
  <si>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</si>
  <si>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</si>
  <si>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</si>
  <si>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</si>
  <si>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</si>
  <si>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</si>
  <si>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</si>
  <si>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</si>
  <si>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</si>
  <si>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</si>
  <si>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</si>
  <si>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</si>
  <si>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</si>
  <si>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</si>
  <si>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</si>
  <si>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</si>
  <si>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</si>
  <si>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</si>
  <si>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</si>
  <si>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</si>
  <si>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</si>
  <si>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</si>
  <si>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</si>
  <si>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</si>
  <si>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</si>
  <si>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</si>
  <si>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</si>
  <si>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</si>
  <si>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</si>
  <si>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</si>
  <si>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</si>
  <si>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</si>
  <si>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</si>
  <si>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</si>
  <si>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</si>
  <si>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</si>
  <si>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</si>
  <si>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</si>
  <si>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</si>
  <si>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</si>
  <si>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</si>
  <si>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</si>
  <si>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</si>
  <si>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</si>
  <si>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</si>
  <si>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</si>
  <si>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</si>
  <si>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</si>
  <si>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</si>
  <si>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</si>
  <si>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</si>
  <si>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</si>
  <si>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</si>
  <si>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</si>
  <si>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</si>
  <si>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</si>
  <si>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</si>
  <si>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</si>
  <si>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</si>
  <si>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</si>
  <si>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</si>
  <si>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</si>
  <si>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</si>
  <si>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</si>
  <si>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</si>
  <si>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</si>
  <si>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</si>
  <si>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</si>
  <si>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</si>
  <si>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</si>
  <si>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</si>
  <si>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</si>
  <si>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</si>
  <si>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</si>
  <si>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</si>
  <si>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</si>
  <si>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</si>
  <si>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</si>
  <si>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</si>
  <si>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</si>
  <si>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</si>
  <si>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</si>
  <si>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</si>
  <si>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</si>
  <si>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</si>
  <si>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</si>
  <si>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</si>
  <si>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</si>
  <si>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</si>
  <si>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</si>
  <si>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</si>
  <si>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</si>
  <si>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</si>
  <si>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</si>
  <si>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</si>
  <si>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</si>
  <si>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</si>
  <si>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</si>
  <si>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</si>
  <si>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</si>
  <si>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</si>
  <si>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</si>
  <si>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</si>
  <si>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</si>
  <si>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</si>
  <si>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</si>
  <si>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</si>
  <si>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</si>
  <si>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</si>
  <si>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</si>
  <si>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</si>
  <si>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</si>
  <si>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</si>
  <si>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</si>
  <si>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</si>
  <si>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</si>
  <si>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</si>
  <si>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</si>
  <si>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</si>
  <si>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</si>
  <si>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</si>
  <si>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</si>
  <si>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</si>
  <si>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</si>
  <si>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</si>
  <si>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</si>
  <si>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</si>
  <si>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</si>
  <si>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</si>
  <si>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</si>
  <si>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</si>
  <si>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</si>
  <si>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</si>
  <si>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</si>
  <si>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</si>
  <si>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</si>
  <si>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</si>
  <si>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</si>
  <si>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</si>
  <si>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</si>
  <si>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</si>
  <si>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</si>
  <si>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</si>
  <si>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</si>
  <si>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</si>
  <si>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</si>
  <si>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</si>
  <si>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</si>
  <si>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</si>
  <si>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</si>
  <si>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</si>
  <si>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</si>
  <si>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</si>
  <si>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</si>
  <si>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</si>
  <si>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</si>
  <si>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</si>
  <si>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</si>
  <si>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</si>
  <si>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</si>
  <si>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</si>
  <si>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</si>
  <si>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</si>
  <si>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</si>
  <si>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</si>
  <si>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</si>
  <si>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</si>
  <si>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</si>
  <si>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</si>
  <si>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</si>
  <si>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</si>
  <si>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</si>
  <si>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</si>
  <si>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</si>
  <si>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</si>
  <si>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</si>
  <si>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</si>
  <si>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</si>
  <si>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</si>
  <si>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</si>
  <si>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</si>
  <si>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</si>
  <si>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</si>
  <si>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</si>
  <si>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</si>
  <si>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</si>
  <si>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</si>
  <si>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</si>
  <si>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</si>
  <si>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</si>
  <si>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</si>
  <si>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</si>
  <si>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</si>
  <si>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</si>
  <si>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</si>
  <si>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</si>
  <si>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</si>
  <si>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</si>
  <si>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</si>
  <si>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</si>
  <si>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</si>
  <si>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</si>
  <si>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</si>
  <si>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</si>
  <si>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</si>
  <si>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</si>
  <si>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</si>
  <si>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</si>
  <si>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</si>
  <si>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</si>
  <si>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</si>
  <si>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</si>
  <si>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</si>
  <si>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</si>
  <si>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</si>
  <si>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</si>
  <si>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</si>
  <si>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</si>
  <si>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</si>
  <si>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</si>
  <si>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</si>
  <si>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</si>
  <si>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</si>
  <si>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</si>
  <si>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</si>
  <si>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</si>
  <si>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</si>
  <si>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</si>
  <si>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</si>
  <si>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</si>
  <si>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</si>
  <si>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</si>
  <si>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</si>
  <si>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</si>
  <si>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</si>
  <si>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</si>
  <si>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</si>
  <si>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</si>
  <si>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</si>
  <si>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</si>
  <si>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</si>
  <si>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</si>
  <si>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</si>
  <si>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</si>
  <si>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</si>
  <si>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</si>
  <si>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</si>
  <si>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</si>
  <si>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</si>
  <si>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</si>
  <si>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</si>
  <si>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</si>
  <si>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</si>
  <si>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</si>
  <si>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</si>
  <si>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</si>
  <si>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</si>
  <si>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</si>
  <si>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</si>
  <si>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</si>
  <si>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</si>
  <si>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</si>
  <si>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</si>
  <si>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</si>
  <si>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</si>
  <si>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</si>
  <si>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</si>
  <si>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</si>
  <si>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</si>
  <si>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</si>
  <si>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</si>
  <si>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</si>
  <si>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</si>
  <si>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</si>
  <si>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</si>
  <si>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</si>
  <si>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</si>
  <si>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</si>
  <si>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</si>
  <si>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</si>
  <si>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</si>
  <si>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</si>
  <si>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</si>
  <si>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</si>
  <si>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</si>
  <si>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</si>
  <si>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</si>
  <si>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</si>
  <si>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</si>
  <si>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</si>
  <si>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</si>
  <si>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</si>
  <si>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</si>
  <si>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</si>
  <si>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</si>
  <si>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</si>
  <si>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</si>
  <si>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</si>
  <si>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</si>
  <si>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</si>
  <si>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</si>
  <si>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</si>
  <si>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</si>
  <si>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</si>
  <si>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</si>
  <si>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</si>
  <si>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</si>
  <si>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</si>
  <si>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</si>
  <si>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</si>
  <si>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</si>
  <si>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</si>
  <si>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</si>
  <si>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</si>
  <si>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</si>
  <si>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</si>
  <si>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</si>
  <si>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</si>
  <si>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</si>
  <si>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</si>
  <si>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</si>
  <si>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</si>
  <si>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</si>
  <si>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</si>
  <si>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</si>
  <si>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</si>
  <si>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</si>
  <si>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</si>
  <si>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</si>
  <si>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</si>
  <si>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</si>
  <si>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</si>
  <si>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</si>
  <si>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</si>
  <si>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</si>
  <si>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</si>
  <si>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</si>
  <si>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</si>
  <si>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</si>
  <si>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</si>
  <si>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</si>
  <si>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</si>
  <si>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</si>
  <si>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</si>
  <si>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</si>
  <si>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</si>
  <si>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</si>
  <si>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</si>
  <si>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</si>
  <si>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</si>
  <si>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</si>
  <si>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</si>
  <si>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</si>
  <si>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</si>
  <si>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</si>
  <si>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</si>
  <si>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</si>
  <si>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</si>
  <si>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</si>
  <si>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</si>
  <si>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</si>
  <si>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</si>
  <si>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</si>
  <si>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</si>
  <si>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</si>
  <si>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</si>
  <si>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</si>
  <si>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</si>
  <si>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</si>
  <si>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</si>
  <si>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</si>
  <si>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</si>
  <si>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</si>
  <si>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</si>
  <si>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</si>
  <si>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</si>
  <si>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</si>
  <si>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</si>
  <si>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</si>
  <si>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</si>
  <si>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</si>
  <si>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</si>
  <si>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</si>
  <si>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</si>
  <si>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</si>
  <si>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</si>
  <si>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</si>
  <si>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</si>
  <si>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</si>
  <si>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</si>
  <si>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</si>
  <si>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</si>
  <si>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</si>
  <si>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</si>
  <si>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</si>
  <si>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</si>
  <si>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</si>
  <si>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</si>
  <si>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</si>
  <si>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</si>
  <si>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</si>
  <si>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</si>
  <si>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</si>
  <si>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</si>
  <si>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</si>
  <si>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</si>
  <si>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</si>
  <si>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</si>
  <si>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</si>
  <si>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</si>
  <si>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</si>
  <si>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</si>
  <si>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</si>
  <si>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</si>
  <si>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</si>
  <si>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</si>
  <si>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</si>
  <si>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</si>
  <si>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</si>
  <si>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</si>
  <si>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</si>
  <si>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</si>
  <si>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</si>
  <si>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</si>
  <si>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</si>
  <si>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</si>
  <si>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</si>
  <si>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</si>
  <si>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</si>
  <si>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</si>
  <si>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</si>
  <si>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</si>
  <si>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</si>
  <si>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</si>
  <si>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</si>
  <si>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</si>
  <si>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</si>
  <si>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</si>
  <si>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</si>
  <si>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</si>
  <si>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</si>
  <si>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</si>
  <si>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</si>
  <si>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</si>
  <si>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</si>
  <si>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</si>
  <si>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</si>
  <si>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</si>
  <si>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</si>
  <si>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</si>
  <si>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</si>
  <si>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</si>
  <si>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</si>
  <si>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</si>
  <si>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</si>
  <si>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</si>
  <si>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</si>
  <si>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</si>
  <si>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</si>
  <si>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</si>
  <si>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</si>
  <si>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</si>
  <si>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</si>
  <si>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</si>
  <si>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</si>
  <si>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</si>
  <si>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</si>
  <si>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</si>
  <si>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</si>
  <si>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</si>
  <si>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</si>
  <si>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</si>
  <si>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</si>
  <si>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</si>
  <si>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</si>
  <si>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</si>
  <si>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</si>
  <si>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</si>
  <si>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</si>
  <si>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</si>
  <si>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</si>
  <si>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</si>
  <si>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</si>
  <si>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</si>
  <si>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</si>
  <si>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</si>
  <si>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</si>
  <si>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</si>
  <si>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</si>
  <si>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</si>
  <si>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</si>
  <si>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</si>
  <si>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</si>
  <si>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</si>
  <si>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</si>
  <si>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</si>
  <si>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</si>
  <si>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</si>
  <si>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</si>
  <si>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</si>
  <si>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</si>
  <si>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</si>
  <si>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</si>
  <si>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</si>
  <si>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</si>
  <si>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</si>
  <si>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</si>
  <si>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</si>
  <si>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</si>
  <si>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</si>
  <si>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</si>
  <si>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</si>
  <si>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</si>
  <si>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</si>
  <si>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</si>
  <si>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</si>
  <si>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</si>
  <si>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</si>
  <si>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</si>
  <si>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</si>
  <si>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</si>
  <si>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</si>
  <si>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</si>
  <si>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</si>
  <si>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</si>
  <si>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</si>
  <si>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</si>
  <si>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</si>
  <si>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</si>
  <si>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</si>
  <si>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</si>
  <si>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</si>
  <si>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</si>
  <si>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</si>
  <si>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</si>
  <si>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</si>
  <si>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</si>
  <si>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</si>
  <si>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</si>
  <si>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</si>
  <si>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</si>
  <si>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</si>
  <si>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</si>
  <si>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</si>
  <si>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</si>
  <si>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</si>
  <si>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</si>
  <si>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</si>
  <si>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</si>
  <si>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</si>
  <si>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</si>
  <si>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</si>
  <si>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</si>
  <si>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</si>
  <si>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</si>
  <si>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</si>
  <si>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</si>
  <si>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</si>
  <si>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</si>
  <si>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</si>
  <si>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</si>
  <si>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</si>
  <si>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</si>
  <si>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</si>
  <si>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</si>
  <si>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</si>
  <si>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</si>
  <si>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</si>
  <si>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</si>
  <si>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</si>
  <si>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</si>
  <si>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</si>
  <si>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</si>
  <si>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</si>
  <si>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</si>
  <si>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</si>
  <si>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</si>
  <si>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</si>
  <si>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</si>
  <si>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</si>
  <si>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</si>
  <si>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</si>
  <si>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</si>
  <si>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</si>
  <si>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</si>
  <si>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</si>
  <si>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</si>
  <si>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</si>
  <si>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</si>
  <si>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</si>
  <si>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</si>
  <si>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</si>
  <si>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</si>
  <si>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</si>
  <si>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</si>
  <si>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</si>
  <si>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</si>
  <si>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</si>
  <si>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</si>
  <si>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</si>
  <si>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</si>
  <si>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</si>
  <si>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</si>
  <si>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</si>
  <si>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</si>
  <si>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</si>
  <si>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</si>
  <si>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</si>
  <si>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</si>
  <si>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</si>
  <si>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</si>
  <si>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</si>
  <si>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</si>
  <si>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</si>
  <si>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</si>
  <si>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</si>
  <si>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</si>
  <si>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</si>
  <si>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</si>
  <si>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</si>
  <si>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</si>
  <si>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</si>
  <si>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</si>
  <si>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</si>
  <si>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</si>
  <si>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</si>
  <si>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</si>
  <si>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</si>
  <si>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</si>
  <si>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</si>
  <si>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</si>
  <si>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</si>
  <si>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</si>
  <si>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</si>
  <si>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</si>
  <si>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</si>
  <si>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</si>
  <si>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</si>
  <si>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</si>
  <si>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</si>
  <si>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</si>
  <si>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</si>
  <si>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</si>
  <si>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</si>
  <si>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</si>
  <si>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</si>
  <si>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</si>
  <si>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</si>
  <si>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</si>
  <si>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</si>
  <si>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</si>
  <si>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</si>
  <si>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</si>
  <si>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</si>
  <si>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</si>
  <si>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</si>
  <si>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</si>
  <si>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</si>
  <si>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</si>
  <si>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</si>
  <si>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</si>
  <si>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</si>
  <si>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</si>
  <si>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</si>
  <si>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</si>
  <si>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</si>
  <si>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</si>
  <si>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</si>
  <si>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</si>
  <si>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</si>
  <si>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</si>
  <si>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</si>
  <si>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</si>
  <si>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</si>
  <si>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</si>
  <si>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</si>
  <si>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</si>
  <si>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</si>
  <si>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</si>
  <si>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</si>
  <si>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</si>
  <si>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</si>
  <si>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</si>
  <si>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</si>
  <si>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</si>
  <si>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</si>
  <si>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</si>
  <si>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</si>
  <si>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</si>
  <si>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</si>
  <si>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</si>
  <si>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</si>
  <si>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</si>
  <si>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</si>
  <si>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</si>
  <si>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</si>
  <si>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</si>
  <si>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</si>
  <si>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</si>
  <si>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</si>
  <si>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</si>
  <si>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</si>
  <si>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</si>
  <si>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</si>
  <si>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</si>
  <si>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</si>
  <si>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</si>
  <si>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</si>
  <si>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</si>
  <si>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</si>
  <si>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</si>
  <si>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</si>
  <si>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</si>
  <si>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</si>
  <si>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</si>
  <si>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</si>
  <si>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</si>
  <si>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</si>
  <si>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</si>
  <si>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</si>
  <si>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</si>
  <si>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</si>
  <si>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</si>
  <si>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</si>
  <si>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</si>
  <si>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</si>
  <si>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</si>
  <si>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</si>
  <si>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</si>
  <si>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</si>
  <si>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</si>
  <si>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</si>
  <si>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</si>
  <si>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</si>
  <si>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</si>
  <si>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</si>
  <si>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</si>
  <si>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</si>
  <si>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</si>
  <si>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</si>
  <si>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</si>
  <si>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</si>
  <si>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</si>
  <si>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</si>
  <si>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</si>
  <si>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</si>
  <si>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</si>
  <si>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</si>
  <si>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</si>
  <si>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</si>
  <si>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</si>
  <si>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</si>
  <si>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</si>
  <si>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</si>
  <si>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</si>
  <si>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</si>
  <si>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</si>
  <si>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</si>
  <si>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</si>
  <si>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</si>
  <si>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</si>
  <si>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</si>
  <si>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</si>
  <si>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</si>
  <si>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</si>
  <si>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</si>
  <si>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</si>
  <si>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</si>
  <si>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</si>
  <si>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</si>
  <si>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</si>
  <si>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</si>
  <si>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</si>
  <si>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</si>
  <si>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</si>
  <si>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</si>
  <si>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</si>
  <si>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</si>
  <si>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</si>
  <si>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</si>
  <si>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</si>
  <si>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</si>
  <si>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</si>
  <si>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</si>
  <si>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</si>
  <si>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</si>
  <si>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</si>
  <si>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</si>
  <si>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</si>
  <si>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</si>
  <si>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</si>
  <si>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</si>
  <si>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</si>
  <si>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</si>
  <si>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</si>
  <si>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</si>
  <si>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</si>
  <si>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</si>
  <si>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</si>
  <si>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</si>
  <si>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</si>
  <si>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</si>
  <si>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</si>
  <si>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</si>
  <si>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</si>
  <si>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</si>
  <si>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</si>
  <si>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</si>
  <si>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</si>
  <si>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</si>
  <si>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</si>
  <si>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</si>
  <si>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</si>
  <si>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</si>
  <si>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</si>
  <si>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</si>
  <si>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</si>
  <si>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</si>
  <si>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</si>
  <si>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</si>
  <si>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</si>
  <si>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</si>
  <si>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</si>
  <si>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</si>
  <si>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</si>
  <si>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</si>
  <si>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</si>
  <si>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</si>
  <si>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</si>
  <si>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</si>
  <si>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</si>
  <si>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</si>
  <si>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</si>
  <si>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</si>
  <si>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</si>
  <si>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</si>
  <si>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</si>
  <si>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</si>
  <si>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</si>
  <si>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</si>
  <si>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</si>
  <si>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</si>
  <si>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</si>
  <si>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</si>
  <si>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</si>
  <si>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</si>
  <si>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</si>
  <si>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</si>
  <si>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</si>
  <si>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</si>
  <si>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</si>
  <si>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</si>
  <si>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</si>
  <si>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</si>
  <si>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</si>
  <si>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</si>
  <si>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</si>
  <si>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</si>
  <si>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</si>
  <si>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</si>
  <si>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</si>
  <si>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</si>
  <si>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</si>
  <si>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</si>
  <si>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</si>
  <si>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</si>
  <si>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</si>
  <si>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</si>
  <si>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</si>
  <si>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</si>
  <si>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</si>
  <si>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</si>
  <si>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</si>
  <si>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</si>
  <si>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</si>
  <si>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</si>
  <si>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</si>
  <si>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</si>
  <si>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</si>
  <si>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</si>
  <si>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</si>
  <si>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</si>
  <si>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</si>
  <si>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</si>
  <si>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</si>
  <si>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</si>
  <si>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</si>
  <si>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</si>
  <si>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</si>
  <si>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</si>
  <si>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</si>
  <si>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</si>
  <si>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</si>
  <si>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</si>
  <si>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</si>
  <si>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</si>
  <si>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</si>
  <si>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</si>
  <si>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</si>
  <si>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</si>
  <si>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</si>
  <si>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</si>
  <si>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</si>
  <si>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</si>
  <si>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</si>
  <si>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</si>
  <si>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</si>
  <si>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</si>
  <si>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</si>
  <si>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</si>
  <si>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</si>
  <si>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</si>
  <si>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</si>
  <si>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</si>
  <si>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</si>
  <si>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</si>
  <si>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</si>
  <si>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</si>
  <si>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</si>
  <si>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</si>
  <si>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</si>
  <si>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</si>
  <si>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</si>
  <si>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</si>
  <si>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</si>
  <si>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</si>
  <si>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</si>
  <si>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</si>
  <si>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</si>
  <si>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</si>
  <si>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</si>
  <si>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</si>
  <si>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</si>
  <si>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</si>
  <si>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</si>
  <si>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</si>
  <si>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</si>
  <si>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</si>
  <si>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</si>
  <si>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</si>
  <si>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</si>
  <si>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</si>
  <si>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</si>
  <si>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</si>
  <si>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</si>
  <si>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</si>
  <si>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</si>
  <si>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</si>
  <si>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</si>
  <si>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</si>
  <si>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</si>
  <si>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</si>
  <si>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</si>
  <si>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</si>
  <si>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</si>
  <si>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</si>
  <si>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</si>
  <si>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</si>
  <si>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</si>
  <si>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</si>
  <si>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</si>
  <si>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</si>
  <si>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</si>
  <si>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</si>
  <si>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</si>
  <si>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</si>
  <si>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</si>
  <si>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</si>
  <si>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</si>
  <si>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</si>
  <si>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</si>
  <si>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</si>
  <si>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</si>
  <si>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</si>
  <si>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</si>
  <si>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</si>
  <si>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</si>
  <si>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</si>
  <si>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</si>
  <si>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</si>
  <si>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</si>
  <si>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</si>
  <si>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</si>
  <si>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</si>
  <si>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</si>
  <si>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</si>
  <si>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</si>
  <si>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</si>
  <si>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</si>
  <si>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</si>
  <si>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</si>
  <si>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</si>
  <si>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</si>
  <si>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</si>
  <si>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</si>
  <si>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</si>
  <si>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</si>
  <si>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</si>
  <si>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</si>
  <si>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</si>
  <si>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</si>
  <si>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</si>
  <si>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</si>
  <si>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</si>
  <si>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</si>
  <si>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</si>
  <si>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</si>
  <si>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</si>
  <si>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</si>
  <si>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</si>
  <si>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</si>
  <si>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</si>
  <si>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</si>
  <si>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</si>
  <si>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</si>
  <si>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</si>
  <si>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</si>
  <si>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</si>
  <si>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</si>
  <si>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</si>
  <si>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</si>
  <si>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</si>
  <si>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</si>
  <si>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</si>
  <si>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</si>
  <si>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</si>
  <si>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</si>
  <si>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</si>
  <si>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</si>
  <si>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</si>
  <si>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</si>
  <si>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</si>
  <si>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</si>
  <si>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</si>
  <si>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</si>
  <si>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</si>
  <si>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</si>
  <si>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</si>
  <si>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</si>
  <si>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</si>
  <si>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</si>
  <si>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</si>
  <si>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</si>
  <si>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</si>
  <si>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</si>
  <si>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</si>
  <si>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</si>
  <si>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</si>
  <si>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</si>
  <si>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</si>
  <si>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</si>
  <si>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</si>
  <si>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</si>
  <si>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</si>
  <si>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</si>
  <si>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</si>
  <si>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</si>
  <si>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</si>
  <si>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</si>
  <si>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</si>
  <si>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</si>
  <si>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</si>
  <si>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</si>
  <si>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</si>
  <si>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</si>
  <si>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</si>
  <si>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</si>
  <si>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</si>
  <si>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</si>
  <si>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</si>
  <si>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</si>
  <si>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</si>
  <si>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</si>
  <si>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</si>
  <si>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</si>
  <si>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</si>
  <si>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</si>
  <si>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</si>
  <si>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</si>
  <si>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</si>
  <si>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</si>
  <si>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</si>
  <si>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</si>
  <si>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</si>
  <si>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</si>
  <si>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</si>
  <si>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</si>
  <si>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</si>
  <si>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</si>
  <si>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</si>
  <si>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</si>
  <si>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</si>
  <si>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</si>
  <si>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</si>
  <si>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</si>
  <si>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</si>
  <si>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</si>
  <si>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</si>
  <si>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</si>
  <si>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</si>
  <si>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</si>
  <si>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</si>
  <si>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</si>
  <si>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</si>
  <si>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</si>
  <si>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</si>
  <si>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</si>
  <si>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</si>
  <si>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</si>
  <si>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</si>
  <si>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</si>
  <si>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</si>
  <si>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</si>
  <si>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</si>
  <si>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</si>
  <si>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</si>
  <si>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</si>
  <si>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</si>
  <si>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</si>
  <si>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</si>
  <si>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</si>
  <si>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</si>
  <si>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</si>
  <si>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</si>
  <si>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</si>
  <si>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</si>
  <si>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</si>
  <si>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</si>
  <si>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</si>
  <si>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</si>
  <si>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</si>
  <si>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</si>
  <si>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</si>
  <si>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</si>
  <si>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</si>
  <si>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</si>
  <si>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</si>
  <si>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</si>
  <si>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</si>
  <si>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</si>
  <si>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</si>
  <si>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</si>
  <si>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</si>
  <si>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</si>
  <si>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</si>
  <si>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</si>
  <si>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</si>
  <si>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</si>
  <si>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</si>
  <si>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</si>
  <si>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</si>
  <si>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</si>
  <si>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</si>
  <si>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</si>
  <si>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</si>
  <si>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</si>
  <si>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</si>
  <si>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</si>
  <si>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</si>
  <si>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</si>
  <si>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</si>
  <si>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</si>
  <si>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</si>
  <si>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</si>
  <si>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</si>
  <si>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</si>
  <si>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</si>
  <si>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</si>
  <si>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</si>
  <si>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</si>
  <si>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</si>
  <si>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</si>
  <si>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</si>
  <si>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</si>
  <si>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</si>
  <si>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</si>
  <si>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</si>
  <si>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</si>
  <si>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</si>
  <si>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</si>
  <si>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</si>
  <si>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</si>
  <si>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</si>
  <si>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</si>
  <si>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</si>
  <si>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</si>
  <si>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</si>
  <si>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</si>
  <si>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</si>
  <si>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</si>
  <si>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</si>
  <si>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</si>
  <si>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</si>
  <si>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</si>
  <si>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</si>
  <si>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</si>
  <si>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</si>
  <si>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</si>
  <si>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</si>
  <si>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</si>
  <si>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</si>
  <si>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</si>
  <si>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</si>
  <si>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</si>
  <si>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</si>
  <si>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</si>
  <si>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</si>
  <si>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</si>
  <si>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</si>
  <si>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</si>
  <si>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</si>
  <si>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</si>
  <si>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</si>
  <si>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</si>
  <si>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</si>
  <si>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</si>
  <si>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</si>
  <si>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</si>
  <si>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</si>
  <si>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</si>
  <si>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</si>
  <si>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</si>
  <si>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</si>
  <si>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</si>
  <si>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</si>
  <si>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</si>
  <si>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</si>
  <si>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</si>
  <si>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</si>
  <si>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</si>
  <si>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</si>
  <si>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</si>
  <si>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</si>
  <si>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</si>
  <si>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</si>
  <si>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</si>
  <si>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</si>
  <si>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</si>
  <si>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</si>
  <si>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</si>
  <si>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</si>
  <si>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</si>
  <si>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</si>
  <si>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</si>
  <si>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</si>
  <si>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</si>
  <si>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</si>
  <si>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</si>
  <si>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</si>
  <si>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</si>
  <si>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</si>
  <si>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</si>
  <si>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</si>
  <si>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</si>
  <si>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</si>
  <si>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</si>
  <si>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</si>
  <si>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</si>
  <si>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</si>
  <si>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</si>
  <si>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</si>
  <si>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</si>
  <si>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</si>
  <si>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</si>
  <si>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</si>
  <si>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</si>
  <si>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</si>
  <si>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</si>
  <si>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</si>
  <si>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</si>
  <si>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</si>
  <si>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</si>
  <si>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</si>
  <si>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</si>
  <si>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</si>
  <si>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</si>
  <si>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</si>
  <si>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</si>
  <si>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</si>
  <si>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</si>
  <si>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</si>
  <si>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</si>
  <si>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</si>
  <si>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</si>
  <si>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</si>
  <si>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</si>
  <si>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</si>
  <si>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</si>
  <si>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</si>
  <si>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</si>
  <si>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</si>
  <si>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</si>
  <si>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</si>
  <si>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</si>
  <si>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</si>
  <si>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</si>
  <si>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</si>
  <si>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</si>
  <si>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</si>
  <si>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</si>
  <si>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</si>
  <si>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</si>
  <si>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</si>
  <si>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</si>
  <si>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</si>
  <si>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</si>
  <si>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</si>
  <si>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</si>
  <si>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</si>
  <si>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</si>
  <si>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</si>
  <si>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</si>
  <si>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</si>
  <si>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</si>
  <si>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</si>
  <si>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</si>
  <si>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</si>
  <si>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</si>
  <si>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</si>
  <si>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</si>
  <si>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</si>
  <si>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</si>
  <si>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</si>
  <si>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</si>
  <si>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</si>
  <si>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</si>
  <si>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</si>
  <si>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</si>
  <si>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</si>
  <si>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</si>
  <si>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</si>
  <si>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</si>
  <si>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</si>
  <si>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</si>
  <si>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</si>
  <si>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</si>
  <si>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</si>
  <si>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</si>
  <si>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</si>
  <si>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</si>
  <si>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</si>
  <si>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</si>
  <si>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</si>
  <si>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</si>
  <si>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</si>
  <si>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</si>
  <si>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</si>
  <si>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</si>
  <si>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</si>
  <si>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</si>
  <si>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</si>
  <si>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</si>
  <si>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</si>
  <si>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</si>
  <si>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</si>
  <si>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</si>
  <si>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</si>
  <si>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</si>
  <si>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</si>
  <si>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</si>
  <si>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</si>
  <si>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</si>
  <si>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</si>
  <si>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</si>
  <si>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</si>
  <si>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</si>
  <si>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</si>
  <si>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</si>
  <si>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</si>
  <si>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</si>
  <si>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</si>
  <si>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</si>
  <si>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</si>
  <si>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</si>
  <si>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</si>
  <si>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</si>
  <si>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</si>
  <si>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</si>
  <si>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</si>
  <si>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</si>
  <si>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</si>
  <si>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</si>
  <si>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</si>
  <si>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</si>
  <si>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</si>
  <si>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</si>
  <si>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</si>
  <si>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</si>
  <si>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</si>
  <si>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</si>
  <si>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</si>
  <si>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</si>
  <si>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</si>
  <si>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</si>
  <si>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</si>
  <si>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</si>
  <si>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</si>
  <si>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</si>
  <si>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</si>
  <si>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</si>
  <si>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</si>
  <si>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</si>
  <si>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</si>
  <si>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</si>
  <si>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</si>
  <si>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</si>
  <si>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</si>
  <si>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</si>
  <si>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</si>
  <si>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</si>
  <si>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</si>
  <si>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</si>
  <si>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</si>
  <si>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</si>
  <si>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</si>
  <si>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</si>
  <si>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</si>
  <si>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</si>
  <si>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</si>
  <si>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</si>
  <si>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</si>
  <si>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</si>
  <si>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</si>
  <si>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</si>
  <si>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</si>
  <si>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</si>
  <si>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</si>
  <si>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</si>
  <si>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</si>
  <si>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</si>
  <si>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</si>
  <si>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</si>
  <si>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</si>
  <si>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</si>
  <si>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</si>
  <si>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</si>
  <si>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</si>
  <si>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</si>
  <si>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</si>
  <si>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</si>
  <si>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</si>
  <si>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</si>
  <si>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</si>
  <si>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</si>
  <si>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</si>
  <si>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</si>
  <si>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</si>
  <si>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</si>
  <si>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</si>
  <si>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</si>
  <si>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</si>
  <si>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</si>
  <si>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</si>
  <si>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</si>
  <si>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</si>
  <si>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</si>
  <si>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</si>
  <si>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</si>
  <si>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</si>
  <si>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</si>
  <si>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</si>
  <si>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</si>
  <si>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</si>
  <si>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</si>
  <si>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</si>
  <si>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</si>
  <si>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</si>
  <si>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</si>
  <si>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</si>
  <si>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</si>
  <si>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</si>
  <si>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</si>
  <si>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</si>
  <si>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</si>
  <si>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</si>
  <si>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</si>
  <si>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</si>
  <si>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</si>
  <si>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</si>
  <si>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</si>
  <si>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</si>
  <si>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</si>
  <si>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</si>
  <si>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</si>
  <si>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</si>
  <si>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</si>
  <si>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</si>
  <si>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</si>
  <si>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</si>
  <si>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</si>
  <si>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</si>
  <si>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</si>
  <si>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</si>
  <si>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</si>
  <si>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</si>
  <si>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</si>
  <si>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</si>
  <si>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</si>
  <si>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</si>
  <si>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</si>
  <si>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</si>
  <si>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</si>
  <si>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</si>
  <si>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</si>
  <si>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</si>
  <si>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</si>
  <si>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</si>
  <si>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</si>
  <si>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</si>
  <si>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</si>
  <si>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</si>
  <si>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</si>
  <si>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</si>
  <si>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</si>
  <si>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</si>
  <si>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</si>
  <si>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</si>
  <si>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</si>
  <si>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</si>
  <si>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</si>
  <si>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</si>
  <si>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</si>
  <si>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</si>
  <si>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</si>
  <si>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</si>
  <si>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</si>
  <si>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</si>
  <si>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</si>
  <si>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</si>
  <si>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</si>
  <si>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</si>
  <si>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</si>
  <si>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</si>
  <si>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</si>
  <si>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</si>
  <si>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</si>
  <si>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</si>
  <si>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</si>
  <si>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</si>
  <si>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</si>
  <si>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</si>
  <si>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</si>
  <si>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</si>
  <si>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</si>
  <si>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</si>
  <si>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</si>
  <si>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</si>
  <si>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</si>
  <si>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</si>
  <si>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</si>
  <si>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</si>
  <si>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</si>
  <si>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</si>
  <si>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</si>
  <si>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</si>
  <si>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</si>
  <si>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</si>
  <si>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</si>
  <si>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</si>
  <si>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</si>
  <si>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</si>
  <si>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</si>
  <si>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</si>
  <si>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</si>
  <si>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</si>
  <si>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</si>
  <si>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</si>
  <si>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</si>
  <si>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</si>
  <si>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</si>
  <si>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</si>
  <si>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</si>
  <si>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</si>
  <si>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</si>
  <si>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</si>
  <si>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</si>
  <si>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</si>
  <si>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</si>
  <si>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</si>
  <si>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</si>
  <si>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</si>
  <si>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</si>
  <si>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</si>
  <si>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</si>
  <si>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</si>
  <si>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</si>
  <si>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</si>
  <si>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</si>
  <si>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</si>
  <si>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</si>
  <si>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</si>
  <si>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</si>
  <si>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</si>
  <si>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</si>
  <si>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</si>
  <si>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</si>
  <si>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</si>
  <si>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</si>
  <si>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</si>
  <si>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</si>
  <si>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</si>
  <si>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</si>
  <si>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</si>
  <si>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</si>
  <si>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</si>
  <si>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</si>
  <si>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</si>
  <si>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</si>
  <si>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</si>
  <si>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</si>
  <si>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</si>
  <si>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</si>
  <si>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</si>
  <si>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</si>
  <si>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</si>
  <si>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</si>
  <si>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</si>
  <si>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</si>
  <si>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</si>
  <si>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</si>
  <si>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</si>
  <si>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</si>
  <si>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</si>
  <si>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</si>
  <si>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</si>
  <si>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</si>
  <si>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</si>
  <si>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</si>
  <si>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</si>
  <si>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</si>
  <si>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</si>
  <si>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</si>
  <si>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</si>
  <si>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</si>
  <si>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</si>
  <si>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</si>
  <si>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</si>
  <si>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</si>
  <si>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</si>
  <si>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</si>
  <si>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</si>
  <si>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</si>
  <si>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</si>
  <si>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</si>
  <si>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</si>
  <si>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</si>
  <si>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</si>
  <si>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</si>
  <si>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</si>
  <si>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</si>
  <si>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</si>
  <si>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</si>
  <si>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</si>
  <si>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</si>
  <si>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</si>
  <si>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</si>
  <si>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</si>
  <si>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</si>
  <si>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</si>
  <si>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</si>
  <si>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</si>
  <si>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</si>
  <si>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</si>
  <si>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</si>
  <si>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</si>
  <si>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</si>
  <si>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</si>
  <si>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</si>
  <si>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</si>
  <si>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</si>
  <si>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</si>
  <si>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</si>
  <si>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</si>
  <si>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</si>
  <si>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</si>
  <si>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</si>
  <si>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</si>
  <si>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</si>
  <si>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</si>
  <si>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</si>
  <si>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</si>
  <si>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</si>
  <si>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</si>
  <si>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</si>
  <si>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</si>
  <si>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</si>
  <si>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</si>
  <si>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</si>
  <si>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</si>
  <si>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</si>
  <si>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</si>
  <si>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</si>
  <si>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</si>
  <si>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</si>
  <si>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</si>
  <si>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</si>
  <si>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</si>
  <si>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</si>
  <si>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</si>
  <si>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</si>
  <si>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</si>
  <si>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</si>
  <si>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</si>
  <si>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</si>
  <si>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</si>
  <si>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</si>
  <si>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</si>
  <si>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</si>
  <si>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</si>
  <si>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</si>
  <si>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</si>
  <si>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</si>
  <si>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</si>
  <si>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</si>
  <si>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</si>
  <si>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</si>
  <si>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</si>
  <si>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</si>
  <si>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</si>
  <si>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</si>
  <si>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</si>
  <si>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</si>
  <si>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</si>
  <si>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</si>
  <si>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</si>
  <si>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</si>
  <si>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</si>
  <si>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</si>
  <si>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</si>
  <si>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</si>
  <si>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</si>
  <si>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</si>
  <si>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</si>
  <si>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</si>
  <si>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</si>
  <si>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</si>
  <si>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</si>
  <si>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</si>
  <si>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</si>
  <si>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</si>
  <si>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</si>
  <si>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</si>
  <si>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</si>
  <si>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</si>
  <si>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</si>
  <si>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</si>
  <si>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</si>
  <si>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</si>
  <si>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</si>
  <si>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</si>
  <si>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</si>
  <si>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</si>
  <si>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</si>
  <si>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</si>
  <si>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</si>
  <si>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</si>
  <si>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</si>
  <si>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</si>
  <si>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</si>
  <si>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</si>
  <si>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</si>
  <si>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</si>
  <si>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</si>
  <si>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</si>
  <si>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</si>
  <si>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</si>
  <si>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</si>
  <si>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</si>
  <si>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</si>
  <si>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</si>
  <si>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</si>
  <si>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</si>
  <si>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</si>
  <si>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</si>
  <si>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</si>
  <si>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</si>
  <si>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</si>
  <si>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</si>
  <si>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</si>
  <si>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</si>
  <si>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</si>
  <si>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</si>
  <si>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</si>
  <si>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</si>
  <si>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</si>
  <si>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</si>
  <si>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</si>
  <si>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</si>
  <si>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</si>
  <si>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</si>
  <si>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</si>
  <si>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</si>
  <si>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</si>
  <si>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</si>
  <si>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</si>
  <si>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</si>
  <si>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</si>
  <si>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</si>
  <si>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</si>
  <si>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</si>
  <si>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</si>
  <si>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</si>
  <si>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</si>
  <si>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</si>
  <si>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</si>
  <si>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</si>
  <si>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</si>
  <si>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</si>
  <si>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</si>
  <si>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</si>
  <si>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</si>
  <si>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</si>
  <si>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</si>
  <si>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</si>
  <si>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</si>
  <si>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</si>
  <si>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</si>
  <si>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</si>
  <si>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</si>
  <si>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</si>
  <si>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</si>
  <si>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</si>
  <si>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</si>
  <si>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</si>
  <si>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</si>
  <si>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</si>
  <si>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</si>
  <si>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</si>
  <si>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</si>
  <si>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</si>
  <si>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</si>
  <si>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</si>
  <si>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</si>
  <si>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</si>
  <si>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</si>
  <si>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</si>
  <si>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</si>
  <si>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</si>
  <si>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</si>
  <si>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</si>
  <si>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</si>
  <si>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</si>
  <si>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</si>
  <si>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</si>
  <si>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</si>
  <si>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</si>
  <si>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</si>
  <si>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</si>
  <si>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</si>
  <si>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</si>
  <si>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</si>
  <si>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</si>
  <si>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</si>
  <si>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</si>
  <si>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</si>
  <si>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</si>
  <si>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</si>
  <si>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</si>
  <si>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</si>
  <si>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</si>
  <si>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</si>
  <si>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</si>
  <si>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</si>
  <si>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</si>
  <si>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</si>
  <si>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</si>
  <si>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</si>
  <si>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</si>
  <si>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</si>
  <si>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</si>
  <si>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</si>
  <si>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</si>
  <si>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</si>
  <si>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</si>
  <si>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</si>
  <si>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</si>
  <si>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</si>
  <si>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</si>
  <si>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</si>
  <si>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</si>
  <si>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</si>
  <si>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</si>
  <si>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</si>
  <si>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</si>
  <si>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</si>
  <si>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</si>
  <si>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</si>
  <si>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</si>
  <si>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</si>
  <si>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</si>
  <si>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</si>
  <si>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</si>
  <si>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</si>
  <si>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</si>
  <si>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</si>
  <si>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</si>
  <si>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</si>
  <si>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</si>
  <si>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</si>
  <si>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</si>
  <si>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</si>
  <si>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</si>
  <si>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</si>
  <si>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</si>
  <si>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</si>
  <si>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</si>
  <si>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</si>
  <si>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</si>
  <si>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</si>
  <si>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</si>
  <si>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</si>
  <si>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</si>
  <si>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</si>
  <si>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</si>
  <si>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</si>
  <si>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</si>
  <si>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</si>
  <si>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</si>
  <si>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</si>
  <si>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</si>
  <si>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</si>
  <si>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</si>
  <si>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</si>
  <si>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</si>
  <si>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</si>
  <si>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</si>
  <si>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</si>
  <si>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</si>
  <si>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</si>
  <si>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</si>
  <si>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</si>
  <si>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</si>
  <si>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</si>
  <si>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</si>
  <si>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</si>
  <si>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</si>
  <si>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</si>
  <si>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</si>
  <si>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</si>
  <si>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</si>
  <si>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</si>
  <si>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</si>
  <si>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</si>
  <si>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</si>
  <si>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</si>
  <si>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</si>
  <si>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</si>
  <si>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</si>
  <si>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</si>
  <si>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</si>
  <si>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</si>
  <si>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</si>
  <si>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</si>
  <si>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</si>
  <si>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</si>
  <si>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</si>
  <si>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</si>
  <si>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</si>
  <si>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</si>
  <si>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</si>
  <si>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</si>
  <si>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</si>
  <si>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</si>
  <si>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</si>
  <si>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</si>
  <si>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</si>
  <si>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</si>
  <si>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</si>
  <si>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</si>
  <si>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</si>
  <si>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</si>
  <si>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</si>
  <si>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</si>
  <si>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</si>
  <si>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</si>
  <si>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</si>
  <si>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</si>
  <si>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</si>
  <si>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</si>
  <si>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</si>
  <si>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</si>
  <si>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</si>
  <si>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</si>
  <si>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</si>
  <si>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</si>
  <si>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</si>
  <si>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</si>
  <si>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</si>
  <si>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</si>
  <si>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</si>
  <si>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</si>
  <si>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</si>
  <si>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</si>
  <si>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</si>
  <si>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</si>
  <si>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</si>
  <si>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</si>
  <si>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</si>
  <si>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</si>
  <si>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</si>
  <si>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</si>
  <si>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</si>
  <si>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</si>
  <si>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</si>
  <si>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</si>
  <si>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</si>
  <si>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</si>
  <si>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</si>
  <si>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</si>
  <si>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</si>
  <si>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</si>
  <si>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</si>
  <si>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</si>
  <si>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</si>
  <si>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</si>
  <si>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</si>
  <si>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</si>
  <si>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</si>
  <si>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</si>
  <si>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</si>
  <si>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</si>
  <si>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</si>
  <si>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</si>
  <si>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</si>
  <si>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</si>
  <si>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</si>
  <si>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</si>
  <si>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</si>
  <si>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</si>
  <si>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</si>
  <si>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</si>
  <si>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</si>
  <si>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</si>
  <si>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</si>
  <si>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</si>
  <si>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</si>
  <si>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</si>
  <si>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</si>
  <si>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</si>
  <si>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</si>
  <si>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</si>
  <si>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</si>
  <si>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</si>
  <si>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</si>
  <si>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</si>
  <si>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</si>
  <si>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</si>
  <si>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</si>
  <si>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</si>
  <si>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</si>
  <si>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</si>
  <si>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</si>
  <si>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</si>
  <si>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</si>
  <si>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</si>
  <si>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</si>
  <si>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</si>
  <si>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</si>
  <si>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</si>
  <si>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</si>
  <si>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</si>
  <si>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</si>
  <si>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</si>
  <si>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</si>
  <si>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</si>
  <si>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</si>
  <si>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</si>
  <si>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</si>
  <si>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</si>
  <si>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</si>
  <si>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</si>
  <si>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</si>
  <si>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</si>
  <si>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</si>
  <si>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</si>
  <si>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</si>
  <si>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</si>
  <si>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</si>
  <si>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</si>
  <si>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</si>
  <si>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</si>
  <si>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</si>
  <si>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</si>
  <si>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</si>
  <si>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</si>
  <si>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</si>
  <si>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</si>
  <si>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</si>
  <si>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</si>
  <si>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</si>
  <si>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</si>
  <si>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</si>
  <si>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</si>
  <si>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</si>
  <si>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</si>
  <si>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</si>
  <si>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</si>
  <si>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</si>
  <si>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</si>
  <si>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</si>
  <si>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</si>
  <si>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</si>
  <si>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</si>
  <si>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</si>
  <si>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</si>
  <si>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</si>
  <si>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</si>
  <si>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</si>
  <si>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</si>
  <si>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</si>
  <si>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</si>
  <si>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</si>
  <si>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</si>
  <si>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</si>
  <si>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</si>
  <si>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</si>
  <si>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</si>
  <si>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</si>
  <si>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</si>
  <si>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</si>
  <si>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</si>
  <si>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</si>
  <si>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</si>
  <si>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</si>
  <si>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</si>
  <si>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</si>
  <si>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</si>
  <si>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</si>
  <si>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</si>
  <si>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</si>
  <si>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</si>
  <si>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</si>
  <si>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</si>
  <si>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</si>
  <si>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</si>
  <si>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</si>
  <si>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</si>
  <si>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</si>
  <si>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</si>
  <si>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</si>
  <si>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</si>
  <si>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</si>
  <si>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</si>
  <si>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</si>
  <si>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</si>
  <si>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</si>
  <si>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</si>
  <si>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</si>
  <si>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</si>
  <si>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</si>
  <si>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</si>
  <si>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</si>
  <si>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</si>
  <si>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</si>
  <si>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</si>
  <si>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</si>
  <si>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</si>
  <si>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</si>
  <si>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</si>
  <si>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</si>
  <si>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</si>
  <si>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</si>
  <si>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</si>
  <si>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</si>
  <si>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</si>
  <si>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</si>
  <si>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</si>
  <si>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</si>
  <si>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</si>
  <si>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</si>
  <si>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</si>
  <si>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</si>
  <si>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</si>
  <si>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</si>
  <si>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</si>
  <si>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</si>
  <si>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</si>
  <si>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</si>
  <si>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</si>
  <si>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</si>
  <si>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</si>
  <si>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</si>
  <si>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</si>
  <si>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</si>
  <si>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</si>
  <si>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</si>
  <si>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</si>
  <si>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</si>
  <si>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</si>
  <si>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</si>
  <si>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</si>
  <si>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</si>
  <si>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</si>
  <si>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</si>
  <si>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</si>
  <si>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</si>
  <si>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</si>
  <si>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</si>
  <si>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</si>
  <si>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</si>
  <si>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</si>
  <si>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</si>
  <si>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</si>
  <si>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</si>
  <si>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</si>
  <si>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</si>
  <si>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</si>
  <si>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</si>
  <si>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</si>
  <si>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</si>
  <si>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</si>
  <si>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</si>
  <si>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</si>
  <si>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</si>
  <si>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</si>
  <si>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</si>
  <si>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</si>
  <si>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</si>
  <si>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</si>
  <si>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</si>
  <si>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</si>
  <si>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</si>
  <si>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</si>
  <si>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</si>
  <si>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</si>
  <si>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</si>
  <si>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</si>
  <si>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</si>
  <si>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</si>
  <si>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</si>
  <si>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</si>
  <si>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</si>
  <si>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</si>
  <si>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</si>
  <si>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</si>
  <si>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</si>
  <si>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</si>
  <si>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</si>
  <si>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</si>
  <si>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</si>
  <si>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</si>
  <si>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</si>
  <si>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</si>
  <si>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</si>
  <si>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</si>
  <si>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</si>
  <si>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</si>
  <si>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</si>
  <si>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</si>
  <si>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</si>
  <si>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</si>
  <si>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</si>
  <si>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</si>
  <si>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</si>
  <si>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</si>
  <si>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</si>
  <si>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</si>
  <si>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</si>
  <si>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</si>
  <si>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</si>
  <si>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</si>
  <si>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</si>
  <si>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</si>
  <si>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</si>
  <si>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</si>
  <si>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</si>
  <si>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</si>
  <si>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</si>
  <si>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</si>
  <si>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</si>
  <si>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</si>
  <si>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</si>
  <si>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</si>
  <si>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</si>
  <si>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</si>
  <si>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</si>
  <si>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</si>
  <si>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</si>
  <si>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</si>
  <si>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</si>
  <si>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</si>
  <si>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</si>
  <si>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</si>
  <si>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</si>
  <si>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</si>
  <si>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</si>
  <si>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</si>
  <si>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</si>
  <si>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</si>
  <si>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</si>
  <si>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</si>
  <si>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</si>
  <si>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</si>
  <si>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</si>
  <si>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</si>
  <si>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</si>
  <si>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</si>
  <si>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</si>
  <si>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</si>
  <si>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</si>
  <si>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</si>
  <si>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</si>
  <si>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</si>
  <si>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</si>
  <si>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</si>
  <si>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</si>
  <si>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</si>
  <si>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</si>
  <si>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</si>
  <si>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</si>
  <si>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</si>
  <si>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</si>
  <si>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</si>
  <si>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</si>
  <si>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</si>
  <si>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</si>
  <si>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</si>
  <si>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</si>
  <si>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</si>
  <si>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</si>
  <si>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</si>
  <si>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</si>
  <si>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</si>
  <si>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</si>
  <si>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</si>
  <si>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</si>
  <si>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</si>
  <si>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</si>
  <si>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</si>
  <si>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</si>
  <si>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</si>
  <si>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</si>
  <si>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</si>
  <si>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</si>
  <si>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</si>
  <si>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</si>
  <si>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</si>
  <si>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</si>
  <si>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</si>
  <si>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</si>
  <si>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</si>
  <si>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</si>
  <si>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</si>
  <si>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</si>
  <si>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</si>
  <si>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</si>
  <si>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</si>
  <si>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</si>
  <si>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</si>
  <si>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</si>
  <si>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</si>
  <si>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</si>
  <si>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</si>
  <si>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</si>
  <si>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</si>
  <si>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</si>
  <si>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</si>
  <si>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</si>
  <si>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</si>
  <si>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</si>
  <si>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</si>
  <si>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</si>
  <si>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</si>
  <si>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</si>
  <si>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</si>
  <si>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</si>
  <si>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</si>
  <si>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</si>
  <si>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</si>
  <si>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</si>
  <si>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</si>
  <si>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</si>
  <si>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</si>
  <si>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</si>
  <si>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</si>
  <si>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</si>
  <si>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</si>
  <si>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</si>
  <si>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</si>
  <si>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</si>
  <si>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</si>
  <si>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</si>
  <si>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</si>
  <si>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</si>
  <si>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</si>
  <si>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</si>
  <si>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</si>
  <si>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</si>
  <si>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</si>
  <si>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</si>
  <si>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</si>
  <si>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</si>
  <si>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</si>
  <si>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</si>
  <si>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</si>
  <si>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</si>
  <si>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</si>
  <si>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</si>
  <si>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</si>
  <si>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</si>
  <si>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</si>
  <si>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</si>
  <si>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</si>
  <si>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</si>
  <si>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</si>
  <si>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</si>
  <si>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</si>
  <si>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</si>
  <si>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</si>
  <si>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</si>
  <si>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</si>
  <si>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</si>
  <si>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</si>
  <si>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</si>
  <si>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</si>
  <si>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</si>
  <si>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</si>
  <si>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</si>
  <si>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</si>
  <si>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</si>
  <si>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</si>
  <si>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</si>
  <si>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</si>
  <si>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</si>
  <si>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</si>
  <si>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</si>
  <si>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</si>
  <si>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</si>
  <si>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</si>
  <si>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</si>
  <si>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</si>
  <si>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</si>
  <si>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</si>
  <si>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</si>
  <si>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</si>
  <si>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</si>
  <si>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</si>
  <si>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</si>
  <si>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</si>
  <si>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</si>
  <si>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</si>
  <si>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</si>
  <si>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</si>
  <si>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</si>
  <si>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</si>
  <si>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</si>
  <si>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</si>
  <si>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</si>
  <si>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</si>
  <si>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</si>
  <si>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</si>
  <si>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</si>
  <si>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</si>
  <si>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</si>
  <si>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</si>
  <si>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</si>
  <si>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</si>
  <si>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</si>
  <si>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</si>
  <si>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</si>
  <si>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</si>
  <si>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</si>
  <si>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</si>
  <si>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</si>
  <si>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</si>
  <si>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</si>
  <si>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</si>
  <si>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</si>
  <si>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</si>
  <si>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</si>
  <si>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</si>
  <si>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</si>
  <si>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</si>
  <si>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</si>
  <si>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</si>
  <si>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</si>
  <si>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</si>
  <si>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</si>
  <si>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</si>
  <si>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</si>
  <si>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</si>
  <si>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</si>
  <si>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</si>
  <si>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</si>
  <si>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</si>
  <si>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</si>
  <si>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</si>
  <si>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</si>
  <si>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</si>
  <si>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</si>
  <si>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</si>
  <si>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</si>
  <si>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</si>
  <si>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</si>
  <si>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</si>
  <si>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</si>
  <si>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</si>
  <si>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</si>
  <si>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</si>
  <si>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</si>
  <si>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</si>
  <si>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</si>
  <si>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</si>
  <si>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</si>
  <si>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</si>
  <si>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</si>
  <si>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</si>
  <si>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</si>
  <si>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</si>
  <si>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</si>
  <si>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</si>
  <si>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</si>
  <si>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</si>
  <si>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</si>
  <si>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</si>
  <si>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</si>
  <si>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</si>
  <si>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</si>
  <si>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</si>
  <si>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</si>
  <si>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</si>
  <si>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</si>
  <si>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</si>
  <si>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</si>
  <si>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</si>
  <si>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</si>
  <si>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</si>
  <si>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</si>
  <si>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</si>
  <si>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</si>
  <si>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</si>
  <si>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</si>
  <si>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</si>
  <si>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</si>
  <si>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</si>
  <si>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</si>
  <si>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</si>
  <si>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</si>
  <si>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</si>
  <si>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</si>
  <si>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</si>
  <si>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</si>
  <si>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</si>
  <si>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</si>
  <si>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</si>
  <si>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</si>
  <si>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</si>
  <si>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</si>
  <si>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</si>
  <si>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</si>
  <si>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</si>
  <si>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</si>
  <si>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</si>
  <si>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</si>
  <si>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</si>
  <si>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</si>
  <si>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</si>
  <si>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</si>
  <si>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</si>
  <si>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</si>
  <si>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</si>
  <si>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</si>
  <si>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</si>
  <si>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</si>
  <si>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</si>
  <si>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</si>
  <si>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</si>
  <si>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</si>
  <si>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</si>
  <si>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</si>
  <si>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</si>
  <si>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</si>
  <si>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</si>
  <si>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</si>
  <si>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</si>
  <si>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</si>
  <si>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</si>
  <si>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</si>
  <si>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</si>
  <si>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</si>
  <si>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</si>
  <si>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</si>
  <si>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</si>
  <si>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</si>
  <si>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</si>
  <si>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</si>
  <si>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</si>
  <si>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</si>
  <si>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</si>
  <si>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</si>
  <si>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</si>
  <si>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</si>
  <si>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</si>
  <si>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</si>
  <si>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</si>
  <si>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</si>
  <si>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</si>
  <si>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</si>
  <si>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</si>
  <si>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</si>
  <si>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</si>
  <si>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</si>
  <si>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</si>
  <si>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</si>
  <si>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</si>
  <si>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</si>
  <si>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</si>
  <si>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</si>
  <si>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</si>
  <si>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</si>
  <si>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</si>
  <si>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</si>
  <si>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</si>
  <si>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</si>
  <si>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</si>
  <si>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</si>
  <si>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</si>
  <si>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</si>
  <si>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</si>
  <si>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</si>
  <si>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</si>
  <si>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</si>
  <si>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</si>
  <si>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</si>
  <si>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</si>
  <si>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</si>
  <si>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</si>
  <si>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</si>
  <si>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</si>
  <si>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</si>
  <si>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</si>
  <si>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</si>
  <si>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</si>
  <si>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</si>
  <si>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</si>
  <si>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</si>
  <si>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</si>
  <si>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</si>
  <si>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</si>
  <si>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</si>
  <si>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</si>
  <si>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</si>
  <si>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</si>
  <si>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</si>
  <si>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</si>
  <si>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</si>
  <si>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</si>
  <si>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</si>
  <si>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</si>
  <si>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</si>
  <si>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</si>
  <si>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</si>
  <si>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</si>
  <si>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</si>
  <si>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</si>
  <si>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</si>
  <si>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</si>
  <si>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</si>
  <si>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</si>
  <si>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</si>
  <si>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</si>
  <si>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</si>
  <si>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</si>
  <si>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</si>
  <si>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</si>
  <si>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</si>
  <si>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</si>
  <si>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</si>
  <si>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</si>
  <si>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</si>
  <si>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</si>
  <si>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</si>
  <si>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</si>
  <si>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</si>
  <si>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</si>
  <si>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</si>
  <si>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</si>
  <si>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</si>
  <si>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</si>
  <si>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</si>
  <si>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</si>
  <si>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</si>
  <si>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</si>
  <si>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</si>
  <si>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</si>
  <si>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</si>
  <si>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</si>
  <si>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</si>
  <si>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</si>
  <si>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</si>
  <si>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</si>
  <si>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</si>
  <si>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</si>
  <si>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</si>
  <si>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</si>
  <si>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</si>
  <si>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</si>
  <si>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</si>
  <si>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</si>
  <si>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</si>
  <si>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</si>
  <si>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</si>
  <si>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</si>
  <si>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</si>
  <si>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</si>
  <si>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</si>
  <si>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</si>
  <si>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</si>
  <si>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</si>
  <si>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</si>
  <si>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</si>
  <si>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</si>
  <si>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</si>
  <si>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</si>
  <si>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</si>
  <si>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</si>
  <si>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</si>
  <si>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</si>
  <si>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</si>
  <si>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</si>
  <si>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</si>
  <si>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</si>
  <si>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</si>
  <si>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</si>
  <si>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</si>
  <si>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</si>
  <si>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</si>
  <si>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</si>
  <si>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</si>
  <si>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</si>
  <si>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</si>
  <si>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</si>
  <si>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</si>
  <si>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</si>
  <si>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</si>
  <si>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</si>
  <si>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</si>
  <si>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</si>
  <si>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</si>
  <si>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</si>
  <si>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</si>
  <si>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</si>
  <si>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</si>
  <si>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</si>
  <si>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</si>
  <si>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</si>
  <si>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</si>
  <si>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</si>
  <si>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</si>
  <si>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</si>
  <si>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</si>
  <si>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</si>
  <si>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</si>
  <si>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</si>
  <si>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</si>
  <si>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</si>
  <si>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</si>
  <si>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</si>
  <si>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</si>
  <si>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</si>
  <si>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</si>
  <si>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</si>
  <si>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</si>
  <si>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</si>
  <si>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</si>
  <si>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</si>
  <si>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</si>
  <si>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</si>
  <si>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</si>
  <si>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</si>
  <si>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</si>
  <si>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</si>
  <si>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</si>
  <si>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</si>
  <si>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</si>
  <si>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</si>
  <si>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</si>
  <si>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</si>
  <si>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</si>
  <si>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</si>
  <si>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</si>
  <si>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</si>
  <si>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</si>
  <si>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</si>
  <si>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</si>
  <si>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</si>
  <si>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</si>
  <si>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</si>
  <si>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</si>
  <si>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</si>
  <si>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</si>
  <si>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</si>
  <si>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</si>
  <si>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</si>
  <si>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</si>
  <si>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</si>
  <si>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</si>
  <si>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</si>
  <si>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</si>
  <si>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</si>
  <si>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</si>
  <si>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</si>
  <si>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</si>
  <si>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</si>
  <si>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</si>
  <si>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</si>
  <si>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</si>
  <si>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</si>
  <si>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</si>
  <si>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</si>
  <si>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</si>
  <si>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</si>
  <si>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</si>
  <si>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</si>
  <si>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</si>
  <si>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</si>
  <si>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</si>
  <si>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</si>
  <si>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</si>
  <si>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</si>
  <si>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</si>
  <si>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</si>
  <si>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</si>
  <si>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</si>
  <si>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</si>
  <si>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</si>
  <si>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</si>
  <si>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</si>
  <si>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</si>
  <si>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</si>
  <si>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</si>
  <si>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</si>
  <si>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</si>
  <si>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</si>
  <si>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</si>
  <si>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</si>
  <si>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</si>
  <si>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</si>
  <si>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</si>
  <si>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</si>
  <si>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</si>
  <si>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</si>
  <si>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</si>
  <si>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</si>
  <si>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</si>
  <si>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</si>
  <si>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</si>
  <si>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</si>
  <si>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</si>
  <si>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</si>
  <si>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</si>
  <si>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</si>
  <si>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</si>
  <si>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</si>
  <si>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</si>
  <si>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</si>
  <si>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</si>
  <si>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</si>
  <si>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</si>
  <si>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</si>
  <si>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</si>
  <si>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</si>
  <si>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</si>
  <si>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</si>
  <si>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</si>
  <si>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</si>
  <si>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</si>
  <si>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</si>
  <si>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</si>
  <si>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</si>
  <si>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</si>
  <si>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</si>
  <si>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</si>
  <si>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</si>
  <si>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</si>
  <si>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</si>
  <si>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</si>
  <si>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</si>
  <si>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</si>
  <si>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</si>
  <si>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</si>
  <si>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</si>
  <si>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</si>
  <si>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</si>
  <si>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</si>
  <si>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</si>
  <si>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</si>
  <si>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</si>
  <si>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</si>
  <si>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</si>
  <si>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</si>
  <si>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</si>
  <si>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</si>
  <si>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</si>
  <si>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</si>
  <si>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</si>
  <si>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</si>
  <si>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</si>
  <si>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</si>
  <si>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</si>
  <si>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</si>
  <si>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</si>
  <si>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</si>
  <si>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</si>
  <si>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</si>
  <si>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</si>
  <si>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</si>
  <si>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</si>
  <si>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</si>
  <si>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</si>
  <si>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</si>
  <si>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</si>
  <si>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</si>
  <si>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</si>
  <si>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</si>
  <si>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</si>
  <si>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</si>
  <si>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</si>
  <si>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</si>
  <si>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</si>
  <si>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</si>
  <si>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</si>
  <si>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</si>
  <si>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</si>
  <si>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</si>
  <si>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</si>
  <si>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</si>
  <si>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</si>
  <si>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</si>
  <si>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</si>
  <si>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</si>
  <si>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</si>
  <si>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</si>
  <si>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</si>
  <si>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</si>
  <si>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</si>
  <si>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</si>
  <si>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</si>
  <si>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</si>
  <si>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</si>
  <si>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</si>
  <si>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</si>
  <si>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</si>
  <si>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</si>
  <si>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</si>
  <si>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</si>
  <si>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</si>
  <si>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</si>
  <si>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</si>
  <si>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</si>
  <si>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</si>
  <si>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</si>
  <si>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</si>
  <si>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</si>
  <si>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</si>
  <si>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</si>
  <si>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</si>
  <si>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</si>
  <si>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</si>
  <si>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</si>
  <si>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</si>
  <si>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</si>
  <si>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</si>
  <si>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</si>
  <si>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</si>
  <si>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</si>
  <si>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</si>
  <si>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</si>
  <si>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</si>
  <si>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</si>
  <si>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</si>
  <si>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</si>
  <si>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</si>
  <si>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</si>
  <si>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</si>
  <si>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</si>
  <si>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</si>
  <si>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</si>
  <si>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</si>
  <si>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</si>
  <si>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</si>
  <si>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</si>
  <si>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</si>
  <si>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</si>
  <si>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</si>
  <si>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</si>
  <si>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</si>
  <si>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</si>
  <si>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</si>
  <si>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</si>
  <si>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</si>
  <si>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</si>
  <si>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</si>
  <si>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</si>
  <si>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</si>
  <si>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</si>
  <si>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</si>
  <si>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</si>
  <si>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</si>
  <si>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</si>
  <si>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</si>
  <si>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</si>
  <si>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</si>
  <si>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</si>
  <si>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</si>
  <si>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</si>
  <si>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</si>
  <si>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</si>
  <si>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</si>
  <si>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</si>
  <si>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</si>
  <si>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</si>
  <si>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</si>
  <si>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</si>
  <si>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</si>
  <si>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</si>
  <si>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</si>
  <si>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</si>
  <si>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</si>
  <si>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</si>
  <si>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</si>
  <si>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</si>
  <si>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</si>
  <si>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</si>
  <si>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</si>
  <si>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</si>
  <si>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</si>
  <si>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</si>
  <si>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</si>
  <si>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</si>
  <si>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</si>
  <si>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</si>
  <si>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</si>
  <si>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</si>
  <si>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</si>
  <si>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</si>
  <si>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</si>
  <si>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</si>
  <si>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</si>
  <si>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</si>
  <si>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</si>
  <si>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</si>
  <si>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</si>
  <si>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</si>
  <si>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</si>
  <si>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</si>
  <si>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</si>
  <si>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</si>
  <si>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</si>
  <si>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</si>
  <si>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</si>
  <si>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</si>
  <si>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</si>
  <si>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</si>
  <si>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</si>
  <si>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</si>
  <si>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</si>
  <si>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</si>
  <si>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</si>
  <si>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</si>
  <si>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</si>
  <si>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</si>
  <si>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</si>
  <si>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</si>
  <si>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</si>
  <si>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</si>
  <si>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</si>
  <si>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</si>
  <si>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</si>
  <si>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</si>
  <si>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</si>
  <si>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</si>
  <si>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</si>
  <si>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</si>
  <si>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</si>
  <si>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</si>
  <si>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</si>
  <si>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</si>
  <si>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</si>
  <si>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</si>
  <si>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</si>
  <si>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</si>
  <si>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</si>
  <si>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</si>
  <si>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</si>
  <si>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</si>
  <si>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</si>
  <si>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</si>
  <si>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</si>
  <si>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</si>
  <si>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</si>
  <si>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</si>
  <si>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</si>
  <si>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</si>
  <si>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</si>
  <si>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</si>
  <si>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</si>
  <si>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</si>
  <si>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</si>
  <si>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</si>
  <si>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</si>
  <si>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</si>
  <si>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</si>
  <si>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</si>
  <si>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</si>
  <si>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</si>
  <si>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</si>
  <si>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</si>
  <si>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</si>
  <si>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</si>
  <si>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</si>
  <si>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</si>
  <si>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</si>
  <si>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</si>
  <si>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</si>
  <si>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</si>
  <si>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</si>
  <si>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</si>
  <si>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</si>
  <si>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</si>
  <si>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</si>
  <si>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</si>
  <si>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</si>
  <si>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</si>
  <si>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</si>
  <si>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</si>
  <si>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</si>
  <si>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</si>
  <si>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</si>
  <si>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</si>
  <si>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</si>
  <si>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</si>
  <si>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</si>
  <si>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</si>
  <si>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</si>
  <si>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</si>
  <si>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</si>
  <si>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</si>
  <si>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</si>
  <si>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</si>
  <si>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</si>
  <si>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</si>
  <si>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</si>
  <si>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</si>
  <si>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</si>
  <si>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</si>
  <si>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</si>
  <si>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</si>
  <si>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</si>
  <si>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</si>
  <si>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</si>
  <si>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</si>
  <si>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</si>
  <si>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</si>
  <si>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</si>
  <si>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</si>
  <si>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</si>
  <si>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</si>
  <si>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</si>
  <si>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</si>
  <si>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</si>
  <si>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</si>
  <si>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</si>
  <si>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</si>
  <si>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</si>
  <si>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</si>
  <si>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</si>
  <si>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</si>
  <si>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</si>
  <si>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</si>
  <si>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</si>
  <si>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</si>
  <si>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</si>
  <si>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</si>
  <si>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</si>
  <si>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</si>
  <si>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</si>
  <si>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</si>
  <si>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</si>
  <si>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</si>
  <si>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</si>
  <si>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</si>
  <si>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</si>
  <si>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</si>
  <si>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</si>
  <si>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</si>
  <si>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</si>
  <si>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</si>
  <si>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</si>
  <si>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</si>
  <si>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</si>
  <si>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</si>
  <si>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</si>
  <si>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</si>
  <si>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</si>
  <si>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</si>
  <si>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</si>
  <si>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</si>
  <si>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</si>
  <si>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</si>
  <si>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</si>
  <si>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</si>
  <si>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</si>
  <si>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</si>
  <si>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</si>
  <si>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</si>
  <si>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</si>
  <si>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</si>
  <si>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</si>
  <si>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</si>
  <si>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</si>
  <si>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</si>
  <si>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</si>
  <si>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</si>
  <si>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</si>
  <si>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</si>
  <si>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</si>
  <si>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</si>
  <si>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</si>
  <si>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</si>
  <si>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</si>
  <si>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</si>
  <si>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</si>
  <si>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</si>
  <si>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</si>
  <si>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</si>
  <si>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</si>
  <si>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</si>
  <si>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</si>
  <si>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</si>
  <si>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</si>
  <si>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</si>
  <si>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</si>
  <si>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</si>
  <si>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</si>
  <si>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</si>
  <si>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</si>
  <si>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</si>
  <si>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</si>
  <si>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</si>
  <si>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</si>
  <si>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</si>
  <si>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</si>
  <si>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</si>
  <si>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</si>
  <si>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</si>
  <si>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</si>
  <si>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</si>
  <si>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</si>
  <si>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</si>
  <si>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</si>
  <si>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</si>
  <si>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</si>
  <si>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</si>
  <si>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</si>
  <si>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</si>
  <si>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</si>
  <si>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</si>
  <si>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</si>
  <si>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</si>
  <si>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</si>
  <si>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</si>
  <si>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</si>
  <si>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</si>
  <si>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</si>
  <si>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</si>
  <si>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</si>
  <si>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</si>
  <si>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</si>
  <si>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</si>
  <si>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</si>
  <si>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</si>
  <si>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</si>
  <si>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</si>
  <si>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</si>
  <si>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</si>
  <si>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</si>
  <si>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</si>
  <si>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</si>
  <si>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</si>
  <si>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</si>
  <si>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</si>
  <si>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</si>
  <si>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</si>
  <si>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</si>
  <si>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</si>
  <si>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</si>
  <si>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</si>
  <si>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</si>
  <si>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</si>
  <si>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</si>
  <si>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</si>
  <si>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</si>
  <si>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</si>
  <si>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</si>
  <si>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</si>
  <si>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</si>
  <si>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</si>
  <si>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</si>
  <si>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</si>
  <si>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</si>
  <si>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</si>
  <si>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</si>
  <si>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</si>
  <si>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</si>
  <si>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</si>
  <si>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</si>
  <si>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</si>
  <si>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</si>
  <si>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</si>
  <si>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</si>
  <si>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</si>
  <si>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</si>
  <si>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</si>
  <si>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</si>
  <si>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</si>
  <si>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</si>
  <si>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</si>
  <si>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</si>
  <si>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</si>
  <si>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</si>
  <si>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</si>
  <si>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</si>
  <si>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</si>
  <si>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</si>
  <si>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</si>
  <si>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</si>
  <si>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</si>
  <si>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</si>
  <si>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</si>
  <si>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</si>
  <si>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</si>
  <si>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</si>
  <si>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</si>
  <si>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</si>
  <si>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</si>
  <si>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</si>
  <si>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</si>
  <si>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</si>
  <si>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</si>
  <si>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</si>
  <si>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</si>
  <si>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</si>
  <si>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</si>
  <si>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</si>
  <si>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</si>
  <si>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</si>
  <si>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</si>
  <si>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</si>
  <si>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</si>
  <si>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</si>
  <si>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</si>
  <si>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</si>
  <si>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</si>
  <si>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</si>
  <si>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</si>
  <si>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</si>
  <si>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</si>
  <si>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</si>
  <si>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</si>
  <si>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</si>
  <si>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</si>
  <si>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</si>
  <si>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</si>
  <si>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</si>
  <si>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</si>
  <si>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</si>
  <si>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</si>
  <si>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</si>
  <si>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</si>
  <si>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</si>
  <si>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</si>
  <si>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</si>
  <si>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</si>
  <si>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</si>
  <si>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</si>
  <si>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</si>
  <si>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</si>
  <si>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</si>
  <si>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</si>
  <si>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</si>
  <si>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</si>
  <si>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</si>
  <si>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</si>
  <si>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</si>
  <si>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</si>
  <si>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</si>
  <si>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</si>
  <si>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</si>
  <si>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</si>
  <si>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</si>
  <si>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</si>
  <si>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</si>
  <si>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</si>
  <si>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</si>
  <si>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</si>
  <si>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</si>
  <si>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</si>
  <si>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</si>
  <si>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</si>
  <si>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</si>
  <si>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</si>
  <si>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</si>
  <si>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</si>
  <si>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</si>
  <si>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</si>
  <si>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</si>
  <si>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</si>
  <si>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</si>
  <si>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</si>
  <si>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</si>
  <si>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</si>
  <si>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</si>
  <si>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</si>
  <si>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</si>
  <si>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</si>
  <si>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</si>
  <si>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</si>
  <si>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</si>
  <si>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</si>
  <si>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</si>
  <si>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</si>
  <si>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</si>
  <si>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</si>
  <si>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</si>
  <si>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</si>
  <si>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</si>
  <si>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</si>
  <si>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</si>
  <si>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</si>
  <si>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</si>
  <si>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</si>
  <si>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</si>
  <si>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</si>
  <si>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</si>
  <si>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</si>
  <si>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</si>
  <si>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</si>
  <si>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</si>
  <si>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</si>
  <si>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</si>
  <si>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</si>
  <si>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</si>
  <si>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</si>
  <si>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</si>
  <si>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</si>
  <si>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</si>
  <si>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</si>
  <si>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</si>
  <si>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</si>
  <si>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</si>
  <si>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</si>
  <si>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</si>
  <si>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</si>
  <si>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</si>
  <si>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</si>
  <si>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</si>
  <si>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</si>
  <si>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</si>
  <si>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</si>
  <si>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</si>
  <si>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</si>
  <si>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</si>
  <si>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</si>
  <si>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</si>
  <si>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</si>
  <si>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</si>
  <si>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</si>
  <si>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</si>
  <si>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</si>
  <si>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</si>
  <si>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</si>
  <si>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</si>
  <si>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</si>
  <si>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</si>
  <si>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</si>
  <si>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</si>
  <si>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</si>
  <si>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</si>
  <si>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</si>
  <si>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</si>
  <si>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</si>
  <si>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</si>
  <si>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</si>
  <si>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</si>
  <si>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</si>
  <si>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</si>
  <si>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</si>
  <si>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</si>
  <si>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</si>
  <si>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</si>
  <si>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</si>
  <si>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</si>
  <si>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</si>
  <si>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</si>
  <si>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</si>
  <si>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</si>
  <si>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</si>
  <si>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</si>
  <si>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</si>
  <si>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</si>
  <si>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</si>
  <si>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</si>
  <si>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</si>
  <si>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</si>
  <si>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</si>
  <si>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</si>
  <si>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</si>
  <si>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</si>
  <si>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</si>
  <si>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</si>
  <si>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</si>
  <si>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</si>
  <si>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</si>
  <si>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</si>
  <si>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</si>
  <si>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</si>
  <si>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</si>
  <si>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</si>
  <si>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</si>
  <si>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</si>
  <si>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</si>
  <si>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</si>
  <si>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</si>
  <si>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</si>
  <si>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</si>
  <si>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</si>
  <si>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</si>
  <si>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</si>
  <si>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</si>
  <si>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</si>
  <si>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</si>
  <si>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</si>
  <si>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</si>
  <si>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</si>
  <si>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</si>
  <si>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</si>
  <si>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</si>
  <si>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</si>
  <si>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</si>
  <si>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</si>
  <si>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</si>
  <si>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</si>
  <si>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</si>
  <si>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</si>
  <si>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</si>
  <si>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</si>
  <si>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</si>
  <si>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</si>
  <si>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</si>
  <si>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</si>
  <si>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</si>
  <si>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</si>
  <si>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</si>
  <si>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</si>
  <si>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</si>
  <si>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</si>
  <si>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</si>
  <si>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</si>
  <si>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</si>
  <si>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</si>
  <si>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</si>
  <si>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</si>
  <si>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</si>
  <si>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</si>
  <si>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</si>
  <si>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</si>
  <si>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</si>
  <si>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</si>
  <si>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</si>
  <si>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</si>
  <si>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</si>
  <si>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</si>
  <si>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</si>
  <si>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</si>
  <si>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</si>
  <si>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</si>
  <si>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</si>
  <si>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</si>
  <si>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</si>
  <si>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</si>
  <si>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</si>
  <si>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</si>
  <si>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</si>
  <si>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</si>
  <si>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</si>
  <si>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</si>
  <si>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</si>
  <si>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</si>
  <si>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</si>
  <si>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</si>
  <si>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</si>
  <si>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</si>
  <si>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</si>
  <si>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</si>
  <si>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</si>
  <si>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</si>
  <si>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</si>
  <si>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</si>
  <si>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</si>
  <si>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</si>
  <si>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</si>
  <si>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</si>
  <si>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</si>
  <si>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</si>
  <si>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</si>
  <si>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</si>
  <si>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</si>
  <si>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</si>
  <si>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</si>
  <si>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</si>
  <si>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</si>
  <si>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</si>
  <si>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</si>
  <si>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</si>
  <si>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</si>
  <si>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</si>
  <si>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</si>
  <si>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</si>
  <si>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</si>
  <si>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</si>
  <si>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</si>
  <si>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</si>
  <si>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</si>
  <si>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</si>
  <si>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</si>
  <si>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</si>
  <si>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</si>
  <si>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</si>
  <si>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</si>
  <si>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</si>
  <si>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</si>
  <si>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</si>
  <si>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</si>
  <si>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</si>
  <si>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</si>
  <si>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</si>
  <si>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</si>
  <si>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</si>
  <si>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</si>
  <si>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</si>
  <si>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</si>
  <si>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</si>
  <si>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</si>
  <si>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</si>
  <si>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</si>
  <si>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</si>
  <si>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</si>
  <si>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</si>
  <si>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</si>
  <si>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</si>
  <si>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</si>
  <si>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</si>
  <si>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</si>
  <si>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</si>
  <si>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</si>
  <si>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</si>
  <si>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</si>
  <si>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</si>
  <si>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</si>
  <si>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</si>
  <si>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</si>
  <si>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</si>
  <si>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</si>
  <si>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</si>
  <si>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</si>
  <si>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</si>
  <si>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</si>
  <si>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</si>
  <si>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</si>
  <si>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</si>
  <si>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</si>
  <si>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</si>
  <si>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</si>
  <si>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</si>
  <si>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</si>
  <si>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</si>
  <si>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</si>
  <si>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</si>
  <si>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</si>
  <si>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</si>
  <si>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</si>
  <si>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</si>
  <si>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</si>
  <si>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</si>
  <si>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</si>
  <si>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</si>
  <si>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</si>
  <si>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</si>
  <si>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</si>
  <si>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</si>
  <si>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</si>
  <si>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</si>
  <si>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</si>
  <si>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</si>
  <si>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</si>
  <si>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</si>
  <si>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</si>
  <si>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</si>
  <si>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</si>
  <si>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</si>
  <si>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</si>
  <si>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</si>
  <si>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</si>
  <si>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</si>
  <si>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</si>
  <si>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</si>
  <si>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</si>
  <si>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</si>
  <si>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</si>
  <si>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</si>
  <si>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</si>
  <si>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</si>
  <si>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</si>
  <si>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</si>
  <si>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</si>
  <si>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</si>
  <si>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</si>
  <si>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</si>
  <si>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</si>
  <si>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</si>
  <si>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</si>
  <si>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</si>
  <si>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</si>
  <si>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</si>
  <si>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</si>
  <si>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</si>
  <si>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</si>
  <si>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</si>
  <si>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</si>
  <si>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</si>
  <si>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</si>
  <si>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</si>
  <si>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</si>
  <si>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</si>
  <si>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</si>
  <si>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</si>
  <si>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</si>
  <si>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</si>
  <si>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</si>
  <si>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</si>
  <si>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</si>
  <si>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</si>
  <si>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</si>
  <si>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</si>
  <si>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</si>
  <si>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</si>
  <si>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</si>
  <si>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</si>
  <si>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</si>
  <si>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</si>
  <si>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</si>
  <si>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</si>
  <si>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</si>
  <si>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</si>
  <si>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</si>
  <si>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</si>
  <si>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</si>
  <si>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</si>
  <si>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</si>
  <si>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</si>
  <si>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</si>
  <si>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</si>
  <si>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</si>
  <si>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</si>
  <si>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</si>
  <si>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</si>
  <si>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</si>
  <si>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</si>
  <si>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</si>
  <si>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</si>
  <si>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</si>
  <si>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</si>
  <si>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</si>
  <si>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</si>
  <si>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</si>
  <si>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</si>
  <si>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</si>
  <si>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</si>
  <si>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</si>
  <si>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</si>
  <si>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</si>
  <si>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</si>
  <si>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</si>
  <si>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</si>
  <si>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</si>
  <si>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</si>
  <si>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</si>
  <si>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</si>
  <si>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</si>
  <si>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</si>
  <si>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</si>
  <si>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</si>
  <si>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</si>
  <si>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</si>
  <si>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</si>
  <si>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</si>
  <si>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</si>
  <si>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</si>
  <si>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</si>
  <si>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</si>
  <si>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</si>
  <si>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</si>
  <si>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</si>
  <si>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</si>
  <si>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</si>
  <si>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</si>
  <si>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</si>
  <si>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</si>
  <si>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</si>
  <si>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</si>
  <si>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</si>
  <si>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</si>
  <si>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</si>
  <si>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</si>
  <si>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</si>
  <si>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</si>
  <si>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</si>
  <si>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</si>
  <si>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</si>
  <si>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</si>
  <si>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</si>
  <si>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</si>
  <si>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</si>
  <si>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</si>
  <si>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</si>
  <si>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</si>
  <si>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</si>
  <si>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</si>
  <si>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</si>
  <si>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</si>
  <si>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</si>
  <si>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</si>
  <si>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</si>
  <si>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</si>
  <si>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</si>
  <si>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</si>
  <si>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</si>
  <si>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</si>
  <si>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</si>
  <si>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</si>
  <si>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</si>
  <si>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</si>
  <si>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</si>
  <si>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</si>
  <si>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</si>
  <si>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</si>
  <si>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</si>
  <si>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</si>
  <si>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</si>
  <si>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</si>
  <si>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</si>
  <si>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</si>
  <si>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</si>
  <si>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</si>
  <si>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</si>
  <si>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</si>
  <si>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</si>
  <si>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</si>
  <si>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</si>
  <si>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</si>
  <si>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</si>
  <si>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</si>
  <si>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</si>
  <si>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</si>
  <si>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</si>
  <si>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</si>
  <si>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</si>
  <si>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</si>
  <si>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</si>
  <si>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</si>
  <si>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</si>
  <si>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</si>
  <si>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</si>
  <si>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</si>
  <si>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</si>
  <si>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</si>
  <si>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</si>
  <si>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</si>
  <si>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</si>
  <si>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</si>
  <si>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</si>
  <si>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</si>
  <si>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</si>
  <si>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</si>
  <si>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</si>
  <si>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</si>
  <si>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</si>
  <si>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</si>
  <si>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</si>
  <si>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</si>
  <si>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</si>
  <si>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</si>
  <si>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</si>
  <si>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</si>
  <si>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</si>
  <si>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</si>
  <si>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</si>
  <si>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</si>
  <si>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</si>
  <si>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</si>
  <si>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</si>
  <si>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</si>
  <si>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</si>
  <si>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</si>
  <si>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</si>
  <si>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</si>
  <si>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</si>
  <si>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</si>
  <si>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</si>
  <si>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</si>
  <si>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</si>
  <si>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</si>
  <si>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</si>
  <si>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</si>
  <si>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</si>
  <si>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</si>
  <si>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</si>
  <si>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</si>
  <si>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</si>
  <si>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</si>
  <si>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</si>
  <si>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</si>
  <si>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</si>
  <si>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</si>
  <si>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</si>
  <si>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</si>
  <si>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</si>
  <si>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</si>
  <si>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</si>
  <si>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</si>
  <si>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</si>
  <si>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</si>
  <si>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</si>
  <si>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</si>
  <si>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</si>
  <si>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</si>
  <si>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</si>
  <si>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</si>
  <si>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</si>
  <si>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</si>
  <si>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</si>
  <si>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</si>
  <si>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</si>
  <si>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</si>
  <si>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</si>
  <si>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</si>
  <si>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</si>
  <si>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</si>
  <si>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</si>
  <si>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</si>
  <si>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</si>
  <si>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</si>
  <si>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</si>
  <si>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</si>
  <si>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</si>
  <si>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</si>
  <si>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</si>
  <si>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</si>
  <si>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</si>
  <si>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</si>
  <si>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</si>
  <si>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</si>
  <si>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</si>
  <si>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</si>
  <si>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</si>
  <si>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</si>
  <si>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</si>
  <si>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</si>
  <si>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</si>
  <si>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</si>
  <si>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</si>
  <si>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</si>
  <si>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</si>
  <si>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</si>
  <si>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</si>
  <si>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</si>
  <si>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</si>
  <si>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</si>
  <si>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</si>
  <si>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</si>
  <si>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</si>
  <si>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</si>
  <si>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</si>
  <si>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</si>
  <si>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</si>
  <si>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</si>
  <si>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</si>
  <si>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</si>
  <si>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</si>
  <si>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</si>
  <si>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</si>
  <si>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</si>
  <si>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</si>
  <si>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</si>
  <si>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</si>
  <si>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</si>
  <si>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</si>
  <si>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</si>
  <si>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</si>
  <si>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</si>
  <si>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</si>
  <si>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</si>
  <si>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</si>
  <si>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</si>
  <si>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</si>
  <si>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</si>
  <si>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</si>
  <si>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</si>
  <si>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</si>
  <si>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</si>
  <si>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</si>
  <si>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</si>
  <si>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</si>
  <si>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</si>
  <si>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</si>
  <si>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</si>
  <si>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</si>
  <si>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</si>
  <si>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</si>
  <si>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</si>
  <si>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</si>
  <si>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</si>
  <si>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</si>
  <si>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</si>
  <si>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</si>
  <si>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</si>
  <si>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</si>
  <si>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</si>
  <si>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</si>
  <si>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</si>
  <si>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</si>
  <si>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</si>
  <si>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</si>
  <si>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</si>
  <si>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</si>
  <si>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</si>
  <si>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</si>
  <si>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</si>
  <si>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</si>
  <si>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</si>
  <si>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</si>
  <si>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</si>
  <si>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</si>
  <si>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</si>
  <si>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</si>
  <si>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</si>
  <si>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</si>
  <si>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</si>
  <si>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</si>
  <si>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</si>
  <si>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</si>
  <si>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</si>
  <si>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</si>
  <si>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</si>
  <si>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</si>
  <si>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</si>
  <si>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</si>
  <si>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</si>
  <si>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</si>
  <si>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</si>
  <si>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</si>
  <si>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</si>
  <si>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</si>
  <si>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</si>
  <si>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</si>
  <si>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</si>
  <si>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</si>
  <si>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</si>
  <si>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</si>
  <si>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</si>
  <si>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</si>
  <si>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</si>
  <si>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</si>
  <si>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</si>
  <si>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</si>
  <si>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</si>
  <si>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</si>
  <si>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</si>
  <si>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</si>
  <si>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</si>
  <si>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</si>
  <si>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</si>
  <si>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</si>
  <si>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</si>
  <si>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</si>
  <si>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</si>
  <si>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</si>
  <si>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</si>
  <si>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</si>
  <si>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</si>
  <si>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</si>
  <si>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</si>
  <si>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</si>
  <si>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</si>
  <si>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</si>
  <si>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</si>
  <si>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</si>
  <si>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</si>
  <si>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</si>
  <si>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</si>
  <si>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</si>
  <si>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</si>
  <si>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</si>
  <si>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</si>
  <si>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</si>
  <si>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</si>
  <si>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</si>
  <si>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</si>
  <si>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</si>
  <si>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</si>
  <si>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</si>
  <si>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</si>
  <si>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</si>
  <si>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</si>
  <si>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</si>
  <si>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</si>
  <si>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</si>
  <si>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</si>
  <si>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</si>
  <si>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</si>
  <si>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</si>
  <si>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</si>
  <si>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</si>
  <si>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</si>
  <si>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</si>
  <si>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</si>
  <si>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</si>
  <si>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</si>
  <si>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</si>
  <si>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</si>
  <si>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</si>
  <si>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</si>
  <si>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</si>
  <si>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</si>
  <si>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</si>
  <si>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</si>
  <si>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</si>
  <si>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</si>
  <si>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</si>
  <si>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</si>
  <si>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</si>
  <si>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</si>
  <si>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</si>
  <si>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</si>
  <si>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</si>
  <si>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</si>
  <si>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</si>
  <si>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</si>
  <si>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</si>
  <si>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</si>
  <si>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</si>
  <si>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</si>
  <si>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</si>
  <si>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</si>
  <si>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</si>
  <si>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</si>
  <si>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</si>
  <si>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</si>
  <si>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</si>
  <si>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</si>
  <si>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</si>
  <si>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</si>
  <si>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</si>
  <si>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</si>
  <si>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</si>
  <si>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</si>
  <si>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</si>
  <si>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</si>
  <si>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</si>
  <si>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</si>
  <si>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</si>
  <si>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</si>
  <si>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</si>
  <si>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</si>
  <si>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</si>
  <si>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</si>
  <si>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</si>
  <si>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</si>
  <si>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</si>
  <si>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</si>
  <si>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</si>
  <si>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</si>
  <si>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</si>
  <si>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</si>
  <si>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</si>
  <si>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</si>
  <si>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</si>
  <si>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</si>
  <si>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</si>
  <si>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</si>
  <si>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</si>
  <si>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</si>
  <si>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</si>
  <si>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</si>
  <si>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</si>
  <si>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</si>
  <si>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</si>
  <si>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</si>
  <si>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</si>
  <si>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</si>
  <si>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</si>
  <si>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</si>
  <si>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</si>
  <si>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</si>
  <si>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</si>
  <si>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</si>
  <si>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</si>
  <si>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</si>
  <si>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</si>
  <si>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</si>
  <si>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</si>
  <si>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</si>
  <si>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</si>
  <si>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</si>
  <si>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</si>
  <si>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</si>
  <si>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</si>
  <si>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</si>
  <si>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</si>
  <si>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</si>
  <si>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</si>
  <si>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</si>
  <si>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</si>
  <si>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</si>
  <si>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</si>
  <si>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</si>
  <si>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</si>
  <si>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</si>
  <si>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</si>
  <si>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</si>
  <si>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</si>
  <si>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</si>
  <si>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</si>
  <si>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</si>
  <si>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</si>
  <si>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</si>
  <si>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</si>
  <si>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</si>
  <si>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</si>
  <si>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</si>
  <si>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</si>
  <si>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</si>
  <si>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</si>
  <si>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</si>
  <si>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</si>
  <si>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</si>
  <si>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</si>
  <si>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</si>
  <si>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</si>
  <si>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</si>
  <si>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</si>
  <si>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</si>
  <si>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</si>
  <si>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</si>
  <si>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</si>
  <si>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</si>
  <si>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</si>
  <si>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</si>
  <si>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</si>
  <si>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</si>
  <si>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</si>
  <si>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</si>
  <si>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</si>
  <si>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</si>
  <si>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</si>
  <si>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</si>
  <si>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</si>
  <si>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</si>
  <si>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</si>
  <si>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</si>
  <si>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</si>
  <si>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</si>
  <si>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</si>
  <si>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</si>
  <si>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</si>
  <si>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</si>
  <si>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</si>
  <si>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</si>
  <si>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</si>
  <si>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</si>
  <si>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</si>
  <si>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</si>
  <si>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</si>
  <si>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</si>
  <si>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</si>
  <si>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</si>
  <si>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</si>
  <si>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</si>
  <si>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</si>
  <si>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</si>
  <si>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</si>
  <si>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</si>
  <si>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</si>
  <si>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</si>
  <si>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</si>
  <si>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</si>
  <si>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</si>
  <si>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</si>
  <si>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</si>
  <si>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</si>
  <si>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</si>
  <si>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</si>
  <si>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</si>
  <si>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</si>
  <si>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</si>
  <si>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</si>
  <si>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</si>
  <si>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</si>
  <si>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</si>
  <si>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</si>
  <si>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</si>
  <si>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</si>
  <si>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</si>
  <si>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</si>
  <si>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</si>
  <si>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</si>
  <si>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</si>
  <si>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</si>
  <si>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</si>
  <si>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</si>
  <si>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</si>
  <si>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</si>
  <si>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</si>
  <si>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</si>
  <si>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</si>
  <si>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</si>
  <si>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</si>
  <si>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</si>
  <si>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</si>
  <si>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</si>
  <si>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</si>
  <si>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</si>
  <si>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</si>
  <si>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</si>
  <si>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</si>
  <si>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</si>
  <si>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</si>
  <si>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</si>
  <si>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</si>
  <si>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</si>
  <si>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</si>
  <si>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</si>
  <si>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</si>
  <si>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</si>
  <si>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</si>
  <si>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</si>
  <si>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</si>
  <si>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</si>
  <si>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</si>
  <si>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</si>
  <si>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</si>
  <si>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</si>
  <si>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</si>
  <si>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</si>
  <si>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</si>
  <si>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</si>
  <si>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</si>
  <si>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</si>
  <si>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</si>
  <si>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</si>
  <si>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</si>
  <si>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</si>
  <si>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</si>
  <si>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</si>
  <si>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</si>
  <si>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</si>
  <si>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</si>
  <si>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</si>
  <si>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</si>
  <si>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</si>
  <si>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</si>
  <si>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</si>
  <si>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</si>
  <si>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</si>
  <si>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</si>
  <si>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</si>
  <si>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</si>
  <si>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</si>
  <si>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</si>
  <si>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</si>
  <si>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</si>
  <si>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</si>
  <si>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</si>
  <si>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</si>
  <si>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</si>
  <si>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</si>
  <si>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</si>
  <si>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</si>
  <si>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</si>
  <si>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</si>
  <si>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</si>
  <si>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</si>
  <si>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</si>
  <si>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</si>
  <si>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</si>
  <si>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</si>
  <si>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</si>
  <si>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</si>
  <si>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</si>
  <si>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</si>
  <si>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</si>
  <si>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</si>
  <si>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</si>
  <si>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</si>
  <si>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</si>
  <si>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</si>
  <si>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</si>
  <si>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</si>
  <si>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</si>
  <si>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</si>
  <si>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</si>
  <si>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</si>
  <si>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</si>
  <si>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</si>
  <si>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</si>
  <si>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</si>
  <si>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</si>
  <si>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</si>
  <si>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</si>
  <si>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</si>
  <si>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</si>
  <si>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</si>
  <si>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</si>
  <si>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</si>
  <si>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</si>
  <si>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</si>
  <si>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</si>
  <si>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</si>
  <si>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</si>
  <si>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</si>
  <si>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</si>
  <si>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</si>
  <si>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</si>
  <si>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</si>
  <si>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</si>
  <si>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</si>
  <si>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</si>
  <si>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</si>
  <si>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</si>
  <si>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</si>
  <si>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</si>
  <si>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</si>
  <si>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</si>
  <si>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</si>
  <si>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</si>
  <si>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</si>
  <si>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</si>
  <si>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</si>
  <si>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</si>
  <si>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</si>
  <si>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</si>
  <si>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</si>
  <si>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</si>
  <si>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</si>
  <si>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</si>
  <si>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</si>
  <si>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</si>
  <si>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</si>
  <si>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</si>
  <si>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</si>
  <si>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</si>
  <si>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</si>
  <si>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</si>
  <si>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</si>
  <si>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</si>
  <si>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</si>
  <si>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</si>
  <si>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</si>
  <si>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</si>
  <si>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</si>
  <si>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</si>
  <si>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</si>
  <si>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</si>
  <si>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</si>
  <si>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</si>
  <si>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</si>
  <si>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</si>
  <si>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</si>
  <si>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</si>
  <si>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</si>
  <si>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</si>
  <si>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</si>
  <si>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</si>
  <si>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</si>
  <si>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</si>
  <si>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</si>
  <si>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</si>
  <si>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</si>
  <si>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</si>
  <si>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</si>
  <si>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</si>
  <si>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</si>
  <si>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</si>
  <si>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</si>
  <si>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</si>
  <si>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</si>
  <si>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</si>
  <si>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</si>
  <si>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</si>
  <si>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</si>
  <si>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</si>
  <si>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</si>
  <si>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</si>
  <si>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</si>
  <si>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</si>
  <si>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</si>
  <si>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</si>
  <si>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</si>
  <si>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</si>
  <si>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</si>
  <si>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</si>
  <si>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</si>
  <si>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</si>
  <si>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</si>
  <si>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</si>
  <si>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</si>
  <si>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</si>
  <si>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</si>
  <si>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</si>
  <si>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</si>
  <si>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</si>
  <si>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</si>
  <si>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</si>
  <si>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</si>
  <si>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</si>
  <si>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</si>
  <si>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</si>
  <si>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</si>
  <si>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</si>
  <si>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</si>
  <si>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</si>
  <si>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</si>
  <si>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</si>
  <si>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</si>
  <si>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</si>
  <si>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</si>
  <si>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</si>
  <si>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</si>
  <si>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</si>
  <si>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</si>
  <si>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</si>
  <si>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</si>
  <si>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</si>
  <si>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</si>
  <si>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</si>
  <si>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</si>
  <si>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</si>
  <si>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</si>
  <si>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</si>
  <si>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</si>
  <si>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</si>
  <si>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</si>
  <si>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</si>
  <si>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</si>
  <si>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</si>
  <si>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</si>
  <si>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</si>
  <si>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</si>
  <si>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</si>
  <si>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</si>
  <si>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</si>
  <si>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</si>
  <si>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</si>
  <si>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</si>
  <si>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</si>
  <si>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</si>
  <si>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</si>
  <si>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</si>
  <si>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</si>
  <si>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</si>
  <si>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</si>
  <si>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</si>
  <si>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</si>
  <si>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</si>
  <si>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</si>
  <si>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</si>
  <si>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</si>
  <si>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</si>
  <si>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</si>
  <si>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</si>
  <si>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</si>
  <si>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</si>
  <si>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</si>
  <si>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</si>
  <si>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</si>
  <si>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</si>
  <si>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</si>
  <si>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</si>
  <si>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</si>
  <si>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</si>
  <si>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</si>
  <si>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</si>
  <si>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</si>
  <si>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</si>
  <si>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</si>
  <si>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</si>
  <si>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</si>
  <si>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</si>
  <si>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</si>
  <si>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</si>
  <si>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</si>
  <si>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</si>
  <si>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</si>
  <si>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</si>
  <si>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</si>
  <si>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</si>
  <si>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</si>
  <si>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</si>
  <si>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</si>
  <si>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</si>
  <si>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</si>
  <si>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</si>
  <si>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</si>
  <si>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</si>
  <si>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</si>
  <si>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</si>
  <si>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</si>
  <si>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</si>
  <si>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</si>
  <si>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</si>
  <si>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</si>
  <si>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</si>
  <si>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</si>
  <si>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</si>
  <si>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</si>
  <si>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</si>
  <si>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</si>
  <si>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</si>
  <si>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</si>
  <si>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</si>
  <si>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</si>
  <si>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</si>
  <si>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</si>
  <si>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</si>
  <si>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</si>
  <si>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</si>
  <si>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</si>
  <si>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</si>
  <si>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</si>
  <si>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</si>
  <si>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</si>
  <si>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</si>
  <si>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</si>
  <si>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</si>
  <si>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</si>
  <si>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</si>
  <si>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</si>
  <si>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</si>
  <si>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</si>
  <si>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</si>
  <si>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</si>
  <si>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</si>
  <si>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</si>
  <si>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</si>
  <si>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</si>
  <si>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</si>
  <si>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</si>
  <si>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</si>
  <si>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</si>
  <si>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</si>
  <si>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</si>
  <si>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</si>
  <si>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</si>
  <si>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</si>
  <si>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</si>
  <si>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</si>
  <si>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</si>
  <si>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</si>
  <si>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</si>
  <si>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</si>
  <si>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</si>
  <si>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</si>
  <si>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</si>
  <si>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</si>
  <si>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</si>
  <si>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</si>
  <si>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</si>
  <si>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</si>
  <si>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</si>
  <si>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</si>
  <si>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</si>
  <si>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</si>
  <si>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</si>
  <si>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</si>
  <si>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</si>
  <si>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</si>
  <si>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</si>
  <si>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</si>
  <si>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</si>
  <si>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</si>
  <si>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</si>
  <si>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</si>
  <si>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</si>
  <si>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</si>
  <si>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</si>
  <si>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</si>
  <si>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</si>
  <si>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</si>
  <si>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</si>
  <si>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</si>
  <si>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</si>
  <si>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</si>
  <si>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</si>
  <si>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</si>
  <si>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</si>
  <si>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</si>
  <si>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</si>
  <si>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</si>
  <si>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</si>
  <si>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</si>
  <si>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</si>
  <si>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</si>
  <si>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</si>
  <si>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</si>
  <si>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</si>
  <si>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</si>
  <si>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</si>
  <si>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</si>
  <si>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</si>
  <si>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</si>
  <si>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</si>
  <si>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</si>
  <si>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</si>
  <si>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</si>
  <si>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</si>
  <si>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</si>
  <si>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</si>
  <si>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</si>
  <si>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</si>
  <si>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</si>
  <si>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</si>
  <si>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</si>
  <si>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</si>
  <si>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</si>
  <si>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</si>
  <si>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</si>
  <si>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</si>
  <si>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</si>
  <si>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</si>
  <si>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</si>
  <si>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</si>
  <si>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</si>
  <si>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</si>
  <si>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</si>
  <si>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</si>
  <si>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</si>
  <si>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</si>
  <si>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</si>
  <si>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</si>
  <si>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</si>
  <si>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</si>
  <si>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</si>
  <si>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</si>
  <si>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</si>
  <si>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</si>
  <si>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</si>
  <si>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</si>
  <si>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</si>
  <si>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</si>
  <si>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</si>
  <si>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</si>
  <si>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</si>
  <si>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</si>
  <si>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</si>
  <si>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</si>
  <si>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</si>
  <si>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</si>
  <si>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</si>
  <si>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</si>
  <si>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</si>
  <si>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</si>
  <si>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</si>
  <si>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</si>
  <si>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</si>
  <si>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</si>
  <si>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</si>
  <si>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</si>
  <si>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</si>
  <si>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</si>
  <si>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</si>
  <si>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</si>
  <si>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</si>
  <si>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</si>
  <si>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</si>
  <si>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</si>
  <si>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</si>
  <si>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</si>
  <si>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</si>
  <si>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</si>
  <si>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</si>
  <si>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</si>
  <si>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</si>
  <si>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</si>
  <si>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</si>
  <si>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</si>
  <si>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</si>
  <si>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</si>
  <si>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</si>
  <si>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</si>
  <si>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</si>
  <si>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</si>
  <si>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</si>
  <si>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</si>
  <si>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</si>
  <si>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</si>
  <si>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</si>
  <si>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</si>
  <si>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</si>
  <si>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</si>
  <si>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</si>
  <si>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</si>
  <si>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</si>
  <si>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</si>
  <si>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</si>
  <si>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</si>
  <si>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</si>
  <si>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</si>
  <si>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</si>
  <si>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</si>
  <si>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</si>
  <si>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</si>
  <si>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</si>
  <si>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</si>
  <si>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</si>
  <si>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</si>
  <si>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</si>
  <si>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</si>
  <si>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</si>
  <si>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</si>
  <si>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</si>
  <si>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</si>
  <si>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</si>
  <si>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</si>
  <si>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</si>
  <si>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</si>
  <si>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</si>
  <si>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</si>
  <si>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</si>
  <si>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</si>
  <si>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</si>
  <si>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</si>
  <si>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</si>
  <si>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</si>
  <si>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</si>
  <si>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</si>
  <si>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</si>
  <si>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</si>
  <si>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</si>
  <si>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</si>
  <si>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</si>
  <si>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</si>
  <si>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</si>
  <si>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</si>
  <si>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</si>
  <si>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</si>
  <si>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</si>
  <si>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</si>
  <si>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</si>
  <si>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</si>
  <si>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</si>
  <si>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</si>
  <si>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</si>
  <si>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</si>
  <si>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</si>
  <si>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</si>
  <si>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</si>
  <si>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</si>
  <si>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</si>
  <si>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</si>
  <si>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</si>
  <si>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</si>
  <si>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</si>
  <si>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</si>
  <si>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</si>
  <si>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</si>
  <si>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</si>
  <si>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</si>
  <si>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</si>
  <si>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</si>
  <si>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</si>
  <si>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</si>
  <si>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</si>
  <si>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</si>
  <si>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</si>
  <si>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</si>
  <si>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</si>
  <si>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</si>
  <si>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</si>
  <si>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</si>
  <si>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</si>
  <si>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</si>
  <si>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</si>
  <si>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</si>
  <si>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</si>
  <si>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</si>
  <si>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</si>
  <si>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</si>
  <si>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</si>
  <si>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</si>
  <si>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</si>
  <si>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</si>
  <si>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</si>
  <si>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</si>
  <si>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</si>
  <si>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</si>
  <si>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</si>
  <si>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</si>
  <si>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</si>
  <si>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</si>
  <si>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</si>
  <si>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</si>
  <si>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</si>
  <si>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</si>
  <si>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</si>
  <si>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</si>
  <si>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</si>
  <si>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</si>
  <si>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</si>
  <si>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</si>
  <si>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</si>
  <si>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</si>
  <si>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</si>
  <si>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</si>
  <si>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</si>
  <si>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</si>
  <si>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</si>
  <si>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</si>
  <si>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</si>
  <si>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</si>
  <si>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</si>
  <si>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</si>
  <si>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</si>
  <si>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</si>
  <si>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</si>
  <si>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</si>
  <si>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</si>
  <si>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</si>
  <si>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</si>
  <si>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</si>
  <si>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</si>
  <si>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</si>
  <si>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</si>
  <si>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</si>
  <si>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</si>
  <si>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</si>
  <si>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</si>
  <si>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</si>
  <si>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</si>
  <si>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</si>
  <si>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</si>
  <si>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</si>
  <si>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</si>
  <si>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</si>
  <si>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</si>
  <si>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</si>
  <si>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</si>
  <si>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</si>
  <si>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</si>
  <si>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</si>
  <si>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</si>
  <si>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</si>
  <si>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</si>
  <si>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</si>
  <si>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</si>
  <si>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</si>
  <si>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</si>
  <si>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</si>
  <si>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</si>
  <si>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</si>
  <si>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</si>
  <si>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</si>
  <si>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</si>
  <si>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</si>
  <si>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</si>
  <si>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</si>
  <si>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</si>
  <si>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</si>
  <si>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</si>
  <si>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</si>
  <si>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</si>
  <si>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</si>
  <si>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</si>
  <si>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</si>
  <si>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</si>
  <si>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</si>
  <si>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</si>
  <si>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</si>
  <si>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</si>
  <si>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</si>
  <si>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</si>
  <si>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</si>
  <si>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</si>
  <si>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</si>
  <si>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</si>
  <si>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</si>
  <si>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</si>
  <si>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</si>
  <si>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</si>
  <si>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</si>
  <si>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</si>
  <si>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</si>
  <si>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</si>
  <si>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</si>
  <si>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</si>
  <si>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</si>
  <si>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</si>
  <si>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</si>
  <si>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</si>
  <si>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</si>
  <si>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</si>
  <si>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</si>
  <si>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</si>
  <si>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</si>
  <si>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</si>
  <si>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</si>
  <si>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</si>
  <si>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</si>
  <si>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</si>
  <si>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</si>
  <si>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</si>
  <si>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</si>
  <si>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</si>
  <si>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</si>
  <si>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</si>
  <si>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</si>
  <si>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</si>
  <si>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</si>
  <si>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</si>
  <si>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</si>
  <si>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</si>
  <si>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</si>
  <si>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</si>
  <si>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</si>
  <si>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</si>
  <si>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</si>
  <si>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</si>
  <si>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</si>
  <si>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</si>
  <si>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</si>
  <si>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</si>
  <si>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</si>
  <si>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</si>
  <si>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</si>
  <si>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</si>
  <si>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</si>
  <si>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</si>
  <si>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</si>
  <si>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</si>
  <si>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</si>
  <si>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</si>
  <si>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</si>
  <si>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</si>
  <si>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</si>
  <si>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</si>
  <si>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</si>
  <si>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</si>
  <si>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</si>
  <si>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</si>
  <si>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</si>
  <si>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</si>
  <si>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</si>
  <si>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</si>
  <si>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</si>
  <si>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</si>
  <si>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</si>
  <si>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</si>
  <si>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</si>
  <si>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</si>
  <si>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</si>
  <si>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</si>
  <si>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</si>
  <si>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</si>
  <si>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</si>
  <si>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</si>
  <si>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</si>
  <si>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</si>
  <si>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</si>
  <si>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</si>
  <si>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</si>
  <si>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</si>
  <si>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</si>
  <si>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</si>
  <si>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</si>
  <si>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</si>
  <si>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</si>
  <si>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</si>
  <si>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</si>
  <si>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</si>
  <si>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</si>
  <si>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</si>
  <si>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</si>
  <si>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</si>
  <si>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</si>
  <si>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</si>
  <si>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</si>
  <si>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</si>
  <si>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</si>
  <si>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</si>
  <si>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</si>
  <si>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</si>
  <si>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</si>
  <si>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</si>
  <si>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</si>
  <si>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</si>
  <si>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</si>
  <si>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</si>
  <si>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</si>
  <si>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</si>
  <si>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</si>
  <si>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</si>
  <si>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</si>
  <si>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</si>
  <si>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</si>
  <si>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</si>
  <si>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</si>
  <si>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</si>
  <si>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</si>
  <si>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</si>
  <si>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</si>
  <si>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</si>
  <si>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</si>
  <si>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</si>
  <si>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</si>
  <si>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</si>
  <si>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</si>
  <si>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</si>
  <si>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</si>
  <si>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</si>
  <si>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</si>
  <si>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</si>
  <si>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</si>
  <si>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</si>
  <si>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</si>
  <si>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</si>
  <si>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</si>
  <si>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</si>
  <si>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</si>
  <si>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</si>
  <si>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</si>
  <si>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</si>
  <si>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</si>
  <si>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</si>
  <si>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</si>
  <si>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</si>
  <si>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</si>
  <si>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</si>
  <si>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</si>
  <si>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</si>
  <si>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</si>
  <si>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</si>
  <si>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</si>
  <si>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</si>
  <si>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</si>
  <si>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</si>
  <si>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</si>
  <si>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</si>
  <si>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</si>
  <si>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</si>
  <si>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</si>
  <si>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</si>
  <si>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</si>
  <si>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</si>
  <si>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</si>
  <si>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</si>
  <si>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</si>
  <si>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</si>
  <si>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</si>
  <si>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</si>
  <si>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</si>
  <si>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</si>
  <si>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</si>
  <si>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</si>
  <si>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</si>
  <si>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</si>
  <si>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</si>
  <si>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</si>
  <si>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</si>
  <si>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</si>
  <si>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</si>
  <si>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</si>
  <si>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</si>
  <si>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</si>
  <si>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</si>
  <si>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</si>
  <si>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</si>
  <si>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</si>
  <si>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</si>
  <si>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</si>
  <si>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</si>
  <si>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</si>
  <si>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</si>
  <si>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</si>
  <si>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</si>
  <si>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</si>
  <si>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</si>
  <si>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</si>
  <si>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</si>
  <si>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</si>
  <si>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</si>
  <si>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</si>
  <si>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</si>
  <si>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</si>
  <si>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</si>
  <si>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</si>
  <si>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</si>
  <si>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</si>
  <si>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</si>
  <si>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</si>
  <si>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</si>
  <si>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</si>
  <si>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</si>
  <si>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</si>
  <si>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</si>
  <si>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</si>
  <si>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</si>
  <si>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</si>
  <si>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</si>
  <si>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</si>
  <si>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</si>
  <si>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</si>
  <si>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</si>
  <si>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</si>
  <si>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</si>
  <si>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</si>
  <si>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</si>
  <si>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</si>
  <si>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</si>
  <si>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</si>
  <si>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</si>
  <si>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</si>
  <si>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</si>
  <si>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</si>
  <si>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</si>
  <si>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</si>
  <si>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</si>
  <si>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</si>
  <si>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</si>
  <si>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</si>
  <si>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</si>
  <si>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</si>
  <si>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</si>
  <si>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</si>
  <si>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</si>
  <si>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</si>
  <si>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</si>
  <si>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</si>
  <si>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</si>
  <si>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</si>
  <si>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</si>
  <si>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</si>
  <si>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</si>
  <si>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</si>
  <si>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</si>
  <si>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</si>
  <si>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</si>
  <si>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</si>
  <si>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</si>
  <si>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</si>
  <si>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</si>
  <si>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</si>
  <si>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</si>
  <si>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</si>
  <si>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</si>
  <si>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</si>
  <si>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</si>
  <si>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</si>
  <si>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</si>
  <si>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</si>
  <si>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</si>
  <si>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</si>
  <si>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</si>
  <si>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</si>
  <si>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</si>
  <si>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</si>
  <si>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</si>
  <si>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</si>
  <si>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</si>
  <si>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</si>
  <si>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</si>
  <si>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</si>
  <si>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</si>
  <si>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</si>
  <si>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</si>
  <si>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</si>
  <si>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</si>
  <si>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</si>
  <si>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</si>
  <si>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</si>
  <si>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</si>
  <si>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</si>
  <si>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</si>
  <si>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</si>
  <si>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</si>
  <si>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</si>
  <si>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</si>
  <si>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</si>
  <si>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</si>
  <si>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</si>
  <si>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</si>
  <si>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</si>
  <si>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</si>
  <si>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</si>
  <si>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</si>
  <si>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</si>
  <si>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</si>
  <si>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</si>
  <si>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</si>
  <si>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</si>
  <si>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</si>
  <si>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</si>
  <si>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</si>
  <si>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</si>
  <si>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</si>
  <si>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</si>
  <si>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</si>
  <si>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</si>
  <si>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</si>
  <si>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</si>
  <si>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</si>
  <si>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</si>
  <si>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</si>
  <si>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</si>
  <si>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</si>
  <si>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</si>
  <si>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</si>
  <si>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</si>
  <si>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</si>
  <si>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</si>
  <si>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</si>
  <si>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</si>
  <si>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</si>
  <si>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</si>
  <si>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</si>
  <si>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</si>
  <si>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</si>
  <si>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</si>
  <si>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</si>
  <si>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</si>
  <si>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</si>
  <si>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</si>
  <si>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</si>
  <si>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</si>
  <si>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</si>
  <si>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</si>
  <si>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</si>
  <si>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</si>
  <si>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</si>
  <si>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</si>
  <si>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</si>
  <si>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</si>
  <si>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</si>
  <si>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</si>
  <si>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</si>
  <si>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</si>
  <si>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</si>
  <si>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</si>
  <si>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</si>
  <si>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</si>
  <si>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</si>
  <si>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</si>
  <si>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</si>
  <si>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</si>
  <si>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</si>
  <si>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</si>
  <si>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</si>
  <si>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</si>
  <si>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</si>
  <si>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</si>
  <si>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</si>
  <si>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</si>
  <si>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</si>
  <si>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</si>
  <si>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</si>
  <si>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</si>
  <si>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</si>
  <si>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</si>
  <si>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</si>
  <si>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</si>
  <si>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</si>
  <si>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</si>
  <si>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</si>
  <si>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</si>
  <si>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</si>
  <si>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</si>
  <si>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</si>
  <si>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</si>
  <si>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</si>
  <si>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</si>
  <si>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</si>
  <si>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</si>
  <si>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</si>
  <si>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</si>
  <si>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</si>
  <si>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</si>
  <si>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</si>
  <si>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</si>
  <si>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</si>
  <si>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</si>
  <si>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</si>
  <si>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</si>
  <si>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</si>
  <si>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</si>
  <si>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</si>
  <si>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</si>
  <si>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</si>
  <si>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</si>
  <si>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</si>
  <si>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</si>
  <si>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</si>
  <si>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</si>
  <si>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</si>
  <si>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</si>
  <si>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</si>
  <si>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</si>
  <si>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</si>
  <si>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</si>
  <si>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</si>
  <si>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</si>
  <si>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</si>
  <si>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</si>
  <si>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</si>
  <si>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</si>
  <si>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</si>
  <si>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</si>
  <si>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</si>
  <si>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</si>
  <si>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</si>
  <si>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</si>
  <si>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</si>
  <si>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</si>
  <si>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</si>
  <si>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</si>
  <si>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</si>
  <si>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</si>
  <si>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</si>
  <si>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</si>
  <si>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</si>
  <si>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</si>
  <si>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</si>
  <si>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</si>
  <si>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</si>
  <si>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</si>
  <si>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</si>
  <si>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</si>
  <si>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</si>
  <si>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</si>
  <si>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</si>
  <si>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</si>
  <si>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</si>
  <si>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</si>
  <si>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</si>
  <si>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</si>
  <si>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</si>
  <si>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</si>
  <si>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</si>
  <si>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</si>
  <si>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</si>
  <si>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</si>
  <si>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</si>
  <si>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</si>
  <si>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</si>
  <si>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</si>
  <si>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</si>
  <si>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</si>
  <si>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</si>
  <si>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</si>
  <si>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</si>
  <si>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</si>
  <si>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</si>
  <si>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</si>
  <si>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</si>
  <si>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</si>
  <si>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</si>
  <si>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</si>
  <si>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</si>
  <si>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</si>
  <si>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</si>
  <si>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</si>
  <si>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</si>
  <si>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</si>
  <si>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</si>
  <si>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</si>
  <si>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</si>
  <si>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</si>
  <si>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</si>
  <si>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</si>
  <si>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</si>
  <si>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</si>
  <si>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</si>
  <si>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</si>
  <si>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</si>
  <si>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</si>
  <si>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</si>
  <si>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</si>
  <si>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</si>
  <si>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</si>
  <si>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</si>
  <si>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</si>
  <si>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</si>
  <si>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</si>
  <si>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</si>
  <si>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</si>
  <si>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</si>
  <si>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</si>
  <si>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</si>
  <si>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</si>
  <si>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</si>
  <si>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</si>
  <si>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</si>
  <si>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</si>
  <si>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</si>
  <si>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</si>
  <si>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</si>
  <si>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</si>
  <si>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</si>
  <si>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</si>
  <si>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</si>
  <si>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</si>
  <si>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</si>
  <si>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</si>
  <si>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</si>
  <si>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</si>
  <si>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</si>
  <si>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</si>
  <si>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</si>
  <si>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</si>
  <si>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</si>
  <si>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</si>
  <si>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</si>
  <si>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</si>
  <si>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</si>
  <si>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</si>
  <si>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</si>
  <si>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</si>
  <si>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</si>
  <si>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</si>
  <si>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</si>
  <si>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</si>
  <si>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</si>
  <si>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</si>
  <si>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</si>
  <si>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</si>
  <si>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</si>
  <si>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</si>
  <si>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</si>
  <si>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</si>
  <si>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</si>
  <si>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</si>
  <si>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</si>
  <si>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</si>
  <si>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</si>
  <si>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</si>
  <si>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</si>
  <si>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</si>
  <si>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</si>
  <si>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</si>
  <si>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</si>
  <si>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</si>
  <si>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</si>
  <si>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</si>
  <si>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</si>
  <si>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</si>
  <si>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</si>
  <si>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</si>
  <si>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</si>
  <si>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</si>
  <si>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</si>
  <si>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</si>
  <si>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</si>
  <si>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</si>
  <si>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</si>
  <si>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</si>
  <si>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</si>
  <si>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</si>
  <si>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</si>
  <si>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</si>
  <si>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</si>
  <si>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</si>
  <si>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</si>
  <si>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</si>
  <si>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</si>
  <si>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</si>
  <si>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</si>
  <si>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</si>
  <si>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</si>
  <si>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</si>
  <si>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</si>
  <si>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</si>
  <si>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</si>
  <si>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</si>
  <si>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</si>
  <si>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</si>
  <si>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</si>
  <si>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</si>
  <si>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</si>
  <si>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</si>
  <si>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</si>
  <si>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</si>
  <si>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</si>
  <si>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</si>
  <si>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</si>
  <si>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</si>
  <si>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</si>
  <si>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</si>
  <si>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</si>
  <si>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</si>
  <si>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</si>
  <si>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</si>
  <si>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</si>
  <si>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</si>
  <si>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</si>
  <si>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</si>
  <si>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</si>
  <si>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</si>
  <si>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</si>
  <si>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</si>
  <si>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</si>
  <si>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</si>
  <si>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</si>
  <si>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</si>
  <si>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</si>
  <si>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</si>
  <si>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</si>
  <si>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</si>
  <si>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</si>
  <si>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</si>
  <si>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</si>
  <si>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</si>
  <si>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</si>
  <si>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</si>
  <si>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</si>
  <si>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</si>
  <si>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</si>
  <si>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</si>
  <si>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</si>
  <si>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</si>
  <si>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</si>
  <si>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</si>
  <si>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</si>
  <si>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</si>
  <si>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</si>
  <si>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</si>
  <si>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</si>
  <si>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</si>
  <si>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</si>
  <si>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</si>
  <si>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</si>
  <si>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</si>
  <si>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</si>
  <si>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</si>
  <si>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</si>
  <si>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</si>
  <si>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</si>
  <si>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</si>
  <si>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</si>
  <si>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</si>
  <si>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</si>
  <si>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</si>
  <si>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</si>
  <si>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</si>
  <si>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</si>
  <si>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</si>
  <si>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</si>
  <si>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</si>
  <si>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</si>
  <si>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</si>
  <si>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</si>
  <si>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</si>
  <si>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</si>
  <si>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</si>
  <si>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</si>
  <si>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</si>
  <si>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</si>
  <si>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</si>
  <si>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</si>
  <si>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</si>
  <si>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</si>
  <si>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</si>
  <si>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</si>
  <si>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</si>
  <si>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</si>
  <si>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</si>
  <si>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</si>
  <si>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</si>
  <si>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</si>
  <si>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</si>
  <si>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</si>
  <si>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</si>
  <si>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</si>
  <si>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</si>
  <si>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</si>
  <si>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</si>
  <si>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</si>
  <si>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</si>
  <si>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</si>
  <si>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</si>
  <si>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</si>
  <si>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</si>
  <si>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</si>
  <si>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</si>
  <si>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</si>
  <si>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</si>
  <si>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</si>
  <si>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</si>
  <si>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</si>
  <si>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</si>
  <si>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</si>
  <si>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</si>
  <si>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</si>
  <si>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</si>
  <si>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</si>
  <si>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</si>
  <si>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</si>
  <si>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</si>
  <si>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</si>
  <si>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</si>
  <si>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</si>
  <si>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</si>
  <si>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</si>
  <si>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</si>
  <si>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</si>
  <si>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</si>
  <si>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</si>
  <si>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</si>
  <si>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</si>
  <si>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</si>
  <si>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</si>
  <si>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</si>
  <si>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</si>
  <si>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</si>
  <si>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</si>
  <si>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</si>
  <si>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</si>
  <si>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</si>
  <si>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</si>
  <si>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</si>
  <si>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</si>
  <si>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</si>
  <si>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</si>
  <si>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</si>
  <si>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</si>
  <si>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</si>
  <si>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</si>
  <si>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</si>
  <si>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</si>
  <si>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</si>
  <si>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</si>
  <si>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</si>
  <si>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</si>
  <si>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</si>
  <si>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</si>
  <si>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</si>
  <si>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</si>
  <si>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</si>
  <si>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</si>
  <si>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</si>
  <si>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</si>
  <si>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</si>
  <si>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</si>
  <si>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</si>
  <si>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</si>
  <si>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</si>
  <si>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</si>
  <si>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</si>
  <si>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</si>
  <si>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</si>
  <si>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</si>
  <si>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</si>
  <si>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</si>
  <si>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</si>
  <si>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</si>
  <si>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</si>
  <si>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</si>
  <si>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</si>
  <si>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</si>
  <si>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</si>
  <si>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</si>
  <si>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</si>
  <si>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</si>
  <si>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</si>
  <si>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</si>
  <si>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</si>
  <si>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</si>
  <si>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</si>
  <si>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</si>
  <si>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</si>
  <si>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</si>
  <si>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</si>
  <si>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</si>
  <si>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</si>
  <si>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</si>
  <si>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</si>
  <si>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</si>
  <si>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</si>
  <si>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</si>
  <si>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</si>
  <si>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</si>
  <si>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</si>
  <si>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</si>
  <si>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</si>
  <si>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</si>
  <si>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</si>
  <si>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</si>
  <si>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</si>
  <si>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</si>
  <si>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</si>
  <si>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</si>
  <si>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</si>
  <si>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</si>
  <si>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</si>
  <si>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</si>
  <si>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</si>
  <si>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</si>
  <si>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</si>
  <si>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</si>
  <si>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</si>
  <si>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</si>
  <si>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</si>
  <si>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</si>
  <si>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</si>
  <si>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</si>
  <si>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</si>
  <si>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</si>
  <si>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</si>
  <si>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</si>
  <si>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</si>
  <si>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</si>
  <si>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</si>
  <si>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</si>
  <si>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</si>
  <si>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</si>
  <si>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</si>
  <si>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</si>
  <si>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</si>
  <si>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</si>
  <si>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</si>
  <si>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</si>
  <si>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</si>
  <si>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</si>
  <si>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</si>
  <si>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</si>
  <si>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</si>
  <si>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</si>
  <si>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</si>
  <si>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</si>
  <si>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</si>
  <si>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</si>
  <si>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</si>
  <si>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</si>
  <si>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</si>
  <si>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</si>
  <si>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</si>
  <si>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</si>
  <si>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</si>
  <si>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</si>
  <si>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</si>
  <si>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</si>
  <si>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</si>
  <si>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</si>
  <si>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</si>
  <si>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</si>
  <si>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</si>
  <si>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</si>
  <si>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</si>
  <si>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</si>
  <si>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</si>
  <si>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</si>
  <si>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</si>
  <si>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</si>
  <si>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</si>
  <si>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</si>
  <si>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</si>
  <si>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</si>
  <si>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</si>
  <si>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</si>
  <si>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</si>
  <si>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</si>
  <si>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</si>
  <si>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</si>
  <si>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</si>
  <si>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</si>
  <si>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</si>
  <si>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</si>
  <si>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</si>
  <si>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</si>
  <si>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</si>
  <si>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</si>
  <si>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</si>
  <si>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</si>
  <si>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</si>
  <si>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</si>
  <si>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</si>
  <si>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</si>
  <si>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</si>
  <si>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</si>
  <si>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</si>
  <si>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</si>
  <si>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</si>
  <si>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</si>
  <si>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</si>
  <si>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</si>
  <si>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</si>
  <si>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</si>
  <si>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</si>
  <si>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</si>
  <si>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</si>
  <si>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</si>
  <si>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</si>
  <si>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</si>
  <si>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</si>
  <si>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</si>
  <si>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</si>
  <si>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</si>
  <si>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</si>
  <si>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</si>
  <si>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</si>
  <si>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</si>
  <si>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</si>
  <si>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</si>
  <si>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</si>
  <si>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</si>
  <si>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</si>
  <si>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</si>
  <si>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</si>
  <si>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</si>
  <si>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</si>
  <si>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</si>
  <si>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</si>
  <si>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</si>
  <si>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</si>
  <si>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</si>
  <si>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</si>
  <si>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</si>
  <si>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</si>
  <si>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</si>
  <si>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</si>
  <si>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</si>
  <si>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</si>
  <si>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</si>
  <si>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</si>
  <si>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</si>
  <si>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</si>
  <si>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</si>
  <si>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</si>
  <si>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</si>
  <si>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</si>
  <si>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</si>
  <si>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</si>
  <si>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</si>
  <si>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</si>
  <si>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</si>
  <si>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</si>
  <si>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</si>
  <si>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</si>
  <si>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</si>
  <si>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</si>
  <si>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</si>
  <si>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</si>
  <si>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</si>
  <si>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</si>
  <si>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</si>
  <si>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</si>
  <si>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</si>
  <si>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</si>
  <si>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</si>
  <si>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</si>
  <si>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</si>
  <si>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</si>
  <si>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</si>
  <si>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</si>
  <si>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</si>
  <si>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</si>
  <si>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</si>
  <si>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</si>
  <si>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</si>
  <si>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</si>
  <si>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</si>
  <si>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</si>
  <si>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</si>
  <si>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</si>
  <si>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</si>
  <si>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</si>
  <si>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</si>
  <si>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</si>
  <si>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</si>
  <si>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</si>
  <si>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</si>
  <si>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</si>
  <si>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</si>
  <si>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</si>
  <si>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</si>
  <si>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</si>
  <si>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</si>
  <si>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</si>
  <si>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</si>
  <si>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</si>
  <si>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</si>
  <si>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</si>
  <si>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</si>
  <si>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</si>
  <si>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</si>
  <si>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</si>
  <si>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</si>
  <si>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</si>
  <si>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</si>
  <si>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</si>
  <si>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</si>
  <si>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</si>
  <si>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</si>
  <si>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</si>
  <si>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</si>
  <si>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</si>
  <si>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</si>
  <si>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</si>
  <si>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</si>
  <si>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</si>
  <si>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</si>
  <si>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</si>
  <si>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</si>
  <si>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</si>
  <si>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</si>
  <si>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</si>
  <si>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</si>
  <si>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</si>
  <si>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</si>
  <si>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</si>
  <si>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</si>
  <si>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</si>
  <si>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</si>
  <si>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</si>
  <si>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</si>
  <si>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</si>
  <si>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</si>
  <si>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</si>
  <si>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</si>
  <si>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</si>
  <si>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</si>
  <si>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</si>
  <si>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</si>
  <si>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</si>
  <si>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</si>
  <si>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</si>
  <si>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</si>
  <si>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</si>
  <si>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</si>
  <si>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</si>
  <si>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</si>
  <si>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</si>
  <si>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</si>
  <si>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</si>
  <si>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</si>
  <si>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</si>
  <si>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</si>
  <si>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</si>
  <si>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</si>
  <si>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</si>
  <si>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</si>
  <si>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</si>
  <si>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</si>
  <si>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</si>
  <si>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</si>
  <si>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</si>
  <si>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</si>
  <si>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</si>
  <si>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</si>
  <si>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</si>
  <si>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</si>
  <si>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</si>
  <si>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</si>
  <si>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</si>
  <si>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</si>
  <si>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</si>
  <si>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</si>
  <si>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</si>
  <si>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</si>
  <si>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</si>
  <si>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</si>
  <si>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</si>
  <si>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</si>
  <si>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</si>
  <si>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</si>
  <si>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</si>
  <si>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</si>
  <si>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</si>
  <si>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</si>
  <si>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</si>
  <si>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</si>
  <si>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</si>
  <si>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</si>
  <si>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</si>
  <si>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</si>
  <si>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</si>
  <si>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</si>
  <si>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</si>
  <si>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</si>
  <si>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</si>
  <si>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</si>
  <si>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</si>
  <si>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</si>
  <si>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</si>
  <si>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</si>
  <si>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</si>
  <si>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</si>
  <si>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</si>
  <si>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</si>
  <si>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</si>
  <si>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</si>
  <si>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</si>
  <si>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</si>
  <si>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</si>
  <si>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</si>
  <si>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</si>
  <si>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</si>
  <si>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</si>
  <si>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</si>
  <si>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</si>
  <si>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</si>
  <si>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</si>
  <si>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</si>
  <si>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</si>
  <si>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</si>
  <si>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</si>
  <si>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</si>
  <si>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</si>
  <si>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</si>
  <si>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</si>
  <si>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</si>
  <si>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</si>
  <si>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</si>
  <si>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</si>
  <si>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</si>
  <si>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</si>
  <si>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</si>
  <si>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</si>
  <si>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</si>
  <si>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</si>
  <si>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</si>
  <si>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</si>
  <si>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</si>
  <si>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</si>
  <si>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</si>
  <si>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</si>
  <si>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</si>
  <si>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</si>
  <si>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</si>
  <si>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</si>
  <si>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</si>
  <si>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</si>
  <si>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</si>
  <si>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</si>
  <si>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</si>
  <si>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</si>
  <si>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</si>
  <si>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</si>
  <si>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</si>
  <si>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</si>
  <si>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</si>
  <si>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</si>
  <si>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</si>
  <si>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</si>
  <si>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</si>
  <si>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</si>
  <si>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</si>
  <si>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</si>
  <si>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</si>
  <si>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</si>
  <si>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</si>
  <si>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</si>
  <si>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</si>
  <si>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</si>
  <si>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</si>
  <si>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</si>
  <si>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</si>
  <si>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</si>
  <si>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</si>
  <si>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</si>
  <si>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</si>
  <si>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</si>
  <si>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</si>
  <si>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</si>
  <si>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</si>
  <si>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</si>
  <si>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</si>
  <si>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</si>
  <si>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</si>
  <si>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</si>
  <si>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</si>
  <si>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</si>
  <si>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</si>
  <si>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</si>
  <si>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</si>
  <si>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</si>
  <si>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</si>
  <si>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</si>
  <si>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</si>
  <si>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</si>
  <si>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</si>
  <si>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</si>
  <si>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</si>
  <si>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</si>
  <si>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</si>
  <si>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</si>
  <si>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</si>
  <si>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</si>
  <si>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</si>
  <si>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</si>
  <si>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</si>
  <si>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</si>
  <si>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</si>
  <si>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</si>
  <si>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</si>
  <si>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</si>
  <si>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</si>
  <si>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</si>
  <si>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</si>
  <si>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</si>
  <si>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</si>
  <si>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</si>
  <si>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</si>
  <si>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</si>
  <si>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</si>
  <si>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</si>
  <si>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</si>
  <si>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</si>
  <si>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</si>
  <si>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</si>
  <si>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</si>
  <si>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</si>
  <si>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</si>
  <si>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</si>
  <si>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</si>
  <si>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</si>
  <si>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</si>
  <si>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</si>
  <si>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</si>
  <si>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</si>
  <si>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</si>
  <si>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</si>
  <si>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</si>
  <si>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</si>
  <si>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</si>
  <si>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</si>
  <si>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</si>
  <si>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</si>
  <si>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</si>
  <si>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</si>
  <si>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</si>
  <si>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</si>
  <si>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</si>
  <si>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</si>
  <si>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</si>
  <si>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</si>
  <si>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</si>
  <si>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</si>
  <si>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</si>
  <si>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</si>
  <si>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</si>
  <si>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</si>
  <si>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</si>
  <si>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</si>
  <si>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</si>
  <si>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</si>
  <si>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</si>
  <si>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</si>
  <si>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</si>
  <si>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</si>
  <si>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</si>
  <si>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</si>
  <si>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</si>
  <si>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</si>
  <si>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</si>
  <si>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</si>
  <si>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</si>
  <si>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</si>
  <si>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</si>
  <si>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</si>
  <si>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</si>
  <si>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</si>
  <si>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</si>
  <si>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</si>
  <si>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</si>
  <si>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</si>
  <si>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</si>
  <si>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</si>
  <si>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</si>
  <si>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</si>
  <si>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</si>
  <si>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</si>
  <si>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</si>
  <si>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</si>
  <si>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</si>
  <si>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</si>
  <si>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</si>
  <si>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</si>
  <si>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</si>
  <si>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</si>
  <si>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</si>
  <si>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</si>
  <si>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</si>
  <si>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</si>
  <si>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</si>
  <si>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</si>
  <si>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</si>
  <si>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</si>
  <si>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</si>
  <si>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</si>
  <si>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</si>
  <si>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</si>
  <si>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</si>
  <si>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</si>
  <si>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</si>
  <si>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</si>
  <si>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</si>
  <si>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</si>
  <si>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</si>
  <si>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</si>
  <si>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</si>
  <si>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</si>
  <si>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</si>
  <si>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</si>
  <si>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</si>
  <si>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</si>
  <si>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</si>
  <si>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</si>
  <si>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</si>
  <si>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</si>
  <si>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</si>
  <si>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</si>
  <si>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</si>
  <si>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</si>
  <si>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</si>
  <si>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</si>
  <si>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</si>
  <si>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</si>
  <si>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</si>
  <si>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</si>
  <si>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</si>
  <si>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</si>
  <si>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</si>
  <si>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</si>
  <si>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</si>
  <si>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</si>
  <si>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</si>
  <si>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</si>
  <si>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</si>
  <si>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</si>
  <si>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</si>
  <si>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</si>
  <si>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</si>
  <si>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</si>
  <si>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</si>
  <si>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</si>
  <si>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</si>
  <si>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</si>
  <si>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</si>
  <si>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</si>
  <si>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</si>
  <si>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</si>
  <si>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</si>
  <si>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</si>
  <si>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</si>
  <si>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</si>
  <si>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</si>
  <si>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</si>
  <si>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</si>
  <si>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</si>
  <si>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</si>
  <si>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</si>
  <si>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</si>
  <si>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</si>
  <si>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</si>
  <si>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</si>
  <si>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</si>
  <si>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</si>
  <si>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</si>
  <si>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</si>
  <si>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</si>
  <si>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</si>
  <si>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</si>
  <si>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</si>
  <si>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</si>
  <si>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</si>
  <si>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</si>
  <si>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</si>
  <si>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</si>
  <si>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</si>
  <si>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</si>
  <si>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</si>
  <si>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</si>
  <si>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</si>
  <si>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</si>
  <si>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</si>
  <si>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</si>
  <si>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</si>
  <si>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</si>
  <si>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</si>
  <si>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</si>
  <si>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</si>
  <si>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</si>
  <si>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</si>
  <si>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</si>
  <si>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</si>
  <si>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</si>
  <si>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</si>
  <si>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</si>
  <si>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</si>
  <si>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</si>
  <si>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</si>
  <si>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</si>
  <si>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</si>
  <si>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</si>
  <si>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</si>
  <si>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</si>
  <si>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</si>
  <si>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</si>
  <si>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</si>
  <si>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</si>
  <si>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</si>
  <si>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</si>
  <si>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</si>
  <si>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</si>
  <si>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</si>
  <si>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</si>
  <si>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</si>
  <si>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</si>
  <si>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</si>
  <si>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</si>
  <si>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</si>
  <si>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</si>
  <si>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</si>
  <si>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</si>
  <si>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</si>
  <si>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</si>
  <si>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</si>
  <si>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</si>
  <si>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</si>
  <si>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</si>
  <si>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</si>
  <si>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</si>
  <si>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</si>
  <si>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</si>
  <si>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</si>
  <si>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</si>
  <si>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</si>
  <si>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</si>
  <si>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</si>
  <si>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</si>
  <si>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</si>
  <si>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</si>
  <si>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</si>
  <si>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</si>
  <si>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</si>
  <si>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</si>
  <si>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</si>
  <si>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</si>
  <si>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</si>
  <si>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</si>
  <si>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</si>
  <si>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</si>
  <si>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</si>
  <si>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</si>
  <si>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</si>
  <si>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</si>
  <si>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</si>
  <si>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</si>
  <si>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</si>
  <si>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</si>
  <si>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</si>
  <si>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</si>
  <si>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</si>
  <si>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</si>
  <si>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</si>
  <si>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</si>
  <si>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</si>
  <si>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</si>
  <si>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</si>
  <si>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</si>
  <si>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</si>
  <si>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</si>
  <si>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</si>
  <si>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</si>
  <si>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</si>
  <si>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</si>
  <si>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</si>
  <si>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</si>
  <si>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</si>
  <si>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</si>
  <si>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</si>
  <si>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</si>
  <si>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</si>
  <si>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</si>
  <si>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</si>
  <si>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</si>
  <si>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</si>
  <si>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</si>
  <si>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</si>
  <si>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</si>
  <si>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</si>
  <si>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</si>
  <si>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</si>
  <si>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</si>
  <si>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</si>
  <si>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</si>
  <si>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</si>
  <si>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</si>
  <si>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</si>
  <si>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</si>
  <si>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</si>
  <si>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</si>
  <si>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</si>
  <si>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</si>
  <si>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</si>
  <si>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</si>
  <si>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</si>
  <si>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</si>
  <si>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</si>
  <si>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</si>
  <si>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</si>
  <si>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</si>
  <si>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</si>
  <si>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</si>
  <si>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</si>
  <si>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</si>
  <si>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</si>
  <si>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</si>
  <si>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</si>
  <si>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</si>
  <si>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</si>
  <si>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</si>
  <si>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</si>
  <si>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</si>
  <si>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</si>
  <si>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</si>
  <si>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</si>
  <si>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</si>
  <si>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</si>
  <si>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</si>
  <si>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</si>
  <si>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</si>
  <si>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</si>
  <si>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</si>
  <si>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</si>
  <si>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</si>
  <si>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</si>
  <si>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</si>
  <si>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</si>
  <si>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</si>
  <si>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</si>
  <si>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</si>
  <si>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</si>
  <si>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</si>
  <si>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</si>
  <si>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</si>
  <si>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</si>
  <si>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</si>
  <si>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</si>
  <si>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</si>
  <si>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</si>
  <si>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</si>
  <si>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</si>
  <si>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</si>
  <si>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</si>
  <si>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</si>
  <si>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</si>
  <si>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</si>
  <si>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</si>
  <si>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</si>
  <si>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</si>
  <si>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</si>
  <si>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</si>
  <si>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</si>
  <si>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</si>
  <si>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</si>
  <si>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</si>
  <si>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</si>
  <si>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</si>
  <si>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</si>
  <si>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</si>
  <si>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</si>
  <si>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</si>
  <si>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</si>
  <si>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</si>
  <si>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</si>
  <si>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</si>
  <si>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</si>
  <si>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</si>
  <si>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</si>
  <si>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</si>
  <si>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</si>
  <si>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</si>
  <si>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</si>
  <si>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</si>
  <si>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</si>
  <si>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</si>
  <si>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</si>
  <si>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</si>
  <si>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</si>
  <si>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</si>
  <si>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</si>
  <si>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</si>
  <si>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</si>
  <si>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</si>
  <si>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</si>
  <si>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</si>
  <si>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</si>
  <si>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</si>
  <si>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</si>
  <si>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</si>
  <si>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</si>
  <si>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</si>
  <si>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</si>
  <si>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</si>
  <si>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</si>
  <si>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</si>
  <si>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</si>
  <si>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</si>
  <si>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</si>
  <si>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</si>
  <si>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</si>
  <si>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</si>
  <si>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</si>
  <si>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</si>
  <si>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</si>
  <si>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</si>
  <si>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</si>
  <si>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</si>
  <si>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</si>
  <si>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</si>
  <si>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</si>
  <si>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</si>
  <si>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</si>
  <si>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</si>
  <si>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</si>
  <si>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</si>
  <si>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</si>
  <si>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</si>
  <si>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</si>
  <si>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</si>
  <si>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</si>
  <si>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</si>
  <si>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</si>
  <si>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</si>
  <si>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</si>
  <si>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</si>
  <si>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</si>
  <si>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</si>
  <si>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</si>
  <si>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</si>
  <si>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</si>
  <si>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</si>
  <si>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</si>
  <si>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</si>
  <si>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</si>
  <si>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</si>
  <si>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</si>
  <si>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</si>
  <si>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</si>
  <si>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</si>
  <si>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</si>
  <si>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</si>
  <si>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</si>
  <si>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</si>
  <si>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</si>
  <si>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</si>
  <si>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</si>
  <si>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</si>
  <si>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</si>
  <si>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</si>
  <si>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</si>
  <si>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</si>
  <si>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</si>
  <si>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</si>
  <si>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</si>
  <si>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</si>
  <si>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</si>
  <si>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</si>
  <si>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</si>
  <si>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</si>
  <si>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</si>
  <si>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</si>
  <si>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</si>
  <si>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</si>
  <si>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</si>
  <si>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</si>
  <si>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</si>
  <si>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</si>
  <si>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</si>
  <si>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</si>
  <si>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</si>
  <si>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</si>
  <si>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</si>
  <si>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</si>
  <si>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</si>
  <si>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</si>
  <si>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</si>
  <si>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</si>
  <si>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</si>
  <si>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</si>
  <si>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</si>
  <si>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</si>
  <si>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</si>
  <si>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</si>
  <si>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</si>
  <si>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</si>
  <si>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</si>
  <si>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</si>
  <si>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</si>
  <si>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</si>
  <si>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</si>
  <si>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</si>
  <si>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</si>
  <si>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</si>
  <si>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</si>
  <si>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</si>
  <si>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</si>
  <si>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</si>
  <si>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</si>
  <si>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</si>
  <si>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</si>
  <si>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</si>
  <si>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</si>
  <si>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</si>
  <si>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</si>
  <si>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</si>
  <si>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</si>
  <si>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</si>
  <si>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</si>
  <si>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</si>
  <si>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</si>
  <si>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</si>
  <si>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</si>
  <si>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</si>
  <si>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</si>
  <si>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</si>
  <si>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</si>
  <si>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</si>
  <si>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</si>
  <si>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</si>
  <si>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</si>
  <si>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</si>
  <si>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</si>
  <si>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</si>
  <si>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</si>
  <si>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</si>
  <si>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</si>
  <si>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</si>
  <si>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</si>
  <si>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</si>
  <si>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</si>
  <si>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</si>
  <si>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</si>
  <si>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</si>
  <si>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</si>
  <si>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</si>
  <si>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</si>
  <si>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</si>
  <si>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</si>
  <si>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</si>
  <si>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</si>
  <si>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</si>
  <si>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</si>
  <si>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</si>
  <si>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</si>
  <si>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</si>
  <si>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</si>
  <si>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</si>
  <si>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</si>
  <si>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</si>
  <si>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</si>
  <si>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</si>
  <si>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</si>
  <si>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</si>
  <si>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</si>
  <si>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</si>
  <si>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</si>
  <si>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</si>
  <si>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</si>
  <si>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</si>
  <si>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</si>
  <si>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</si>
  <si>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</si>
  <si>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</si>
  <si>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</si>
  <si>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</si>
  <si>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</si>
  <si>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</si>
  <si>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</si>
  <si>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</si>
  <si>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</si>
  <si>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</si>
  <si>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</si>
  <si>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</si>
  <si>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</si>
  <si>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</si>
  <si>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</si>
  <si>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</si>
  <si>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</si>
  <si>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</si>
  <si>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</si>
  <si>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</si>
  <si>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</si>
  <si>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</si>
  <si>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</si>
  <si>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</si>
  <si>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</si>
  <si>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</si>
  <si>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</si>
  <si>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</si>
  <si>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</si>
  <si>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</si>
  <si>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</si>
  <si>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</si>
  <si>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</si>
  <si>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</si>
  <si>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</si>
  <si>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</si>
  <si>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</si>
  <si>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</si>
  <si>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</si>
  <si>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</si>
  <si>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</si>
  <si>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</si>
  <si>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</si>
  <si>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</si>
  <si>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</si>
  <si>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</si>
  <si>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</si>
  <si>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</si>
  <si>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</si>
  <si>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</si>
  <si>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</si>
  <si>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</si>
  <si>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</si>
  <si>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</si>
  <si>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</si>
  <si>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</si>
  <si>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</si>
  <si>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</si>
  <si>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</si>
  <si>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</si>
  <si>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</si>
  <si>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</si>
  <si>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</si>
  <si>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</si>
  <si>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</si>
  <si>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</si>
  <si>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</si>
  <si>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</si>
  <si>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</si>
  <si>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</si>
  <si>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</si>
  <si>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</si>
  <si>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</si>
  <si>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</si>
  <si>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</si>
  <si>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</si>
  <si>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</si>
  <si>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</si>
  <si>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</si>
  <si>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</si>
  <si>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</si>
  <si>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</si>
  <si>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</si>
  <si>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</si>
  <si>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</si>
  <si>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</si>
  <si>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</si>
  <si>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</si>
  <si>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</si>
  <si>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</si>
  <si>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</si>
  <si>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</si>
  <si>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</si>
  <si>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</si>
  <si>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</si>
  <si>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</si>
  <si>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</si>
  <si>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</si>
  <si>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</si>
  <si>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</si>
  <si>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</si>
  <si>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</si>
  <si>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</si>
  <si>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</si>
  <si>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</si>
  <si>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</si>
  <si>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</si>
  <si>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</si>
  <si>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</si>
  <si>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</si>
  <si>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</si>
  <si>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</si>
  <si>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</si>
  <si>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</si>
  <si>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</si>
  <si>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</si>
  <si>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</si>
  <si>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</si>
  <si>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</si>
  <si>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</si>
  <si>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</si>
  <si>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</si>
  <si>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</si>
  <si>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</si>
  <si>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</si>
  <si>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</si>
  <si>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</si>
  <si>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</si>
  <si>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</si>
  <si>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</si>
  <si>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</si>
  <si>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</si>
  <si>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</si>
  <si>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</si>
  <si>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</si>
  <si>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</si>
  <si>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</si>
  <si>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</si>
  <si>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</si>
  <si>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</si>
  <si>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</si>
  <si>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</si>
  <si>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</si>
  <si>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</si>
  <si>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</si>
  <si>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</si>
  <si>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</si>
  <si>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</si>
  <si>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</si>
  <si>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</si>
  <si>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</si>
  <si>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</si>
  <si>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</si>
  <si>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</si>
  <si>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</si>
  <si>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</si>
  <si>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</si>
  <si>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</si>
  <si>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</si>
  <si>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</si>
  <si>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</si>
  <si>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</si>
  <si>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</si>
  <si>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</si>
  <si>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</si>
  <si>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</si>
  <si>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</si>
  <si>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</si>
  <si>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</si>
  <si>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</si>
  <si>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</si>
  <si>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</si>
  <si>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</si>
  <si>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</si>
  <si>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</si>
  <si>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</si>
  <si>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</si>
  <si>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</si>
  <si>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</si>
  <si>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</si>
  <si>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</si>
  <si>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</si>
  <si>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</si>
  <si>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</si>
  <si>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</si>
  <si>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</si>
  <si>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</si>
  <si>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</si>
  <si>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</si>
  <si>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</si>
  <si>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</si>
  <si>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</si>
  <si>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</si>
  <si>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</si>
  <si>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</si>
  <si>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</si>
  <si>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</si>
  <si>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</si>
  <si>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</si>
  <si>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</si>
  <si>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</si>
  <si>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</si>
  <si>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</si>
  <si>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</si>
  <si>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</si>
  <si>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</si>
  <si>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</si>
  <si>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</si>
  <si>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</si>
  <si>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</si>
  <si>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</si>
  <si>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</si>
  <si>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</si>
  <si>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</si>
  <si>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</si>
  <si>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</si>
  <si>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</si>
  <si>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</si>
  <si>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</si>
  <si>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</si>
  <si>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</si>
  <si>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</si>
  <si>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</si>
  <si>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</si>
  <si>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</si>
  <si>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</si>
  <si>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</si>
  <si>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</si>
  <si>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</si>
  <si>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</si>
  <si>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</si>
  <si>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</si>
  <si>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</si>
  <si>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</si>
  <si>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</si>
  <si>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</si>
  <si>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</si>
  <si>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</si>
  <si>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</si>
  <si>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</si>
  <si>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</si>
  <si>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</si>
  <si>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</si>
  <si>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</si>
  <si>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</si>
  <si>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</si>
  <si>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</si>
  <si>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</si>
  <si>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</si>
  <si>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</si>
  <si>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</si>
  <si>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</si>
  <si>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</si>
  <si>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</si>
  <si>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</si>
  <si>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</si>
  <si>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</si>
  <si>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</si>
  <si>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</si>
  <si>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</si>
  <si>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</si>
  <si>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</si>
  <si>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</si>
  <si>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</si>
  <si>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</si>
  <si>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</si>
  <si>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</si>
  <si>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</si>
  <si>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</si>
  <si>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</si>
  <si>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</si>
  <si>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</si>
  <si>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</si>
  <si>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</si>
  <si>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</si>
  <si>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</si>
  <si>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</si>
  <si>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</si>
  <si>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</si>
  <si>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</si>
  <si>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</si>
  <si>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</si>
  <si>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</si>
  <si>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</si>
  <si>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</si>
  <si>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</si>
  <si>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</si>
  <si>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</si>
  <si>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</si>
  <si>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</si>
  <si>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</si>
  <si>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</si>
  <si>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</si>
  <si>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</si>
  <si>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</si>
  <si>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</si>
  <si>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</si>
  <si>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</si>
  <si>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</si>
  <si>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</si>
  <si>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</si>
  <si>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</si>
  <si>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</si>
  <si>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</si>
  <si>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</si>
  <si>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</si>
  <si>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</si>
  <si>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</si>
  <si>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</si>
  <si>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</si>
  <si>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</si>
  <si>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</si>
  <si>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</si>
  <si>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</si>
  <si>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</si>
  <si>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</si>
  <si>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</si>
  <si>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</si>
  <si>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</si>
  <si>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</si>
  <si>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</si>
  <si>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</si>
  <si>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</si>
  <si>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</si>
  <si>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</si>
  <si>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</si>
  <si>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</si>
  <si>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</si>
  <si>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</si>
  <si>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</si>
  <si>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</si>
  <si>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</si>
  <si>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</si>
  <si>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</si>
  <si>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</si>
  <si>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</si>
  <si>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</si>
  <si>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</si>
  <si>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</si>
  <si>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</si>
  <si>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</si>
  <si>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</si>
  <si>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</si>
  <si>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</si>
  <si>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</si>
  <si>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</si>
  <si>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</si>
  <si>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</si>
  <si>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</si>
  <si>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</si>
  <si>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</si>
  <si>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</si>
  <si>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</si>
  <si>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</si>
  <si>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</si>
  <si>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</si>
  <si>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</si>
  <si>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</si>
  <si>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</si>
  <si>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</si>
  <si>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</si>
  <si>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</si>
  <si>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</si>
  <si>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</si>
  <si>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</si>
  <si>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</si>
  <si>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</si>
  <si>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</si>
  <si>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</si>
  <si>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</si>
  <si>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</si>
  <si>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</si>
  <si>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</si>
  <si>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</si>
  <si>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</si>
  <si>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</si>
  <si>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</si>
  <si>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</si>
  <si>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</si>
  <si>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</si>
  <si>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</si>
  <si>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</si>
  <si>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</si>
  <si>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</si>
  <si>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</si>
  <si>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</si>
  <si>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</si>
  <si>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</si>
  <si>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</si>
  <si>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</si>
  <si>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</si>
  <si>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</si>
  <si>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</si>
  <si>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</si>
  <si>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</si>
  <si>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</si>
  <si>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</si>
  <si>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</si>
  <si>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</si>
  <si>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</si>
  <si>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</si>
  <si>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</si>
  <si>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</si>
  <si>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</si>
  <si>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</si>
  <si>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</si>
  <si>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</si>
  <si>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</si>
  <si>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</si>
  <si>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</si>
  <si>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</si>
  <si>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</si>
  <si>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</si>
  <si>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</si>
  <si>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</si>
  <si>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</si>
  <si>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</si>
  <si>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</si>
  <si>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</si>
  <si>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</si>
  <si>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</si>
  <si>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</si>
  <si>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</si>
  <si>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</si>
  <si>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</si>
  <si>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</si>
  <si>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</si>
  <si>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</si>
  <si>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</si>
  <si>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</si>
  <si>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</si>
  <si>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</si>
  <si>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</si>
  <si>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</si>
  <si>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</si>
  <si>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</si>
  <si>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</si>
  <si>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</si>
  <si>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</si>
  <si>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</si>
  <si>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</si>
  <si>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</si>
  <si>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</si>
  <si>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</si>
  <si>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</si>
  <si>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</si>
  <si>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</si>
  <si>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</si>
  <si>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</si>
  <si>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</si>
  <si>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</si>
  <si>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</si>
  <si>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</si>
  <si>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</si>
  <si>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</si>
  <si>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</si>
  <si>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</si>
  <si>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</si>
  <si>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</si>
  <si>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</si>
  <si>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</si>
  <si>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</si>
  <si>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</si>
  <si>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</si>
  <si>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</si>
  <si>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</si>
  <si>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</si>
  <si>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</si>
  <si>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</si>
  <si>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</si>
  <si>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</si>
  <si>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</si>
  <si>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</si>
  <si>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</si>
  <si>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</si>
  <si>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</si>
  <si>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</si>
  <si>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</si>
  <si>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</si>
  <si>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</si>
  <si>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</si>
  <si>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</si>
  <si>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</si>
  <si>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</si>
  <si>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</si>
  <si>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</si>
  <si>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</si>
  <si>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</si>
  <si>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</si>
  <si>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</si>
  <si>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</si>
  <si>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</si>
  <si>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</si>
  <si>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</si>
  <si>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</si>
  <si>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</si>
  <si>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</si>
  <si>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</si>
  <si>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</si>
  <si>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</si>
  <si>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</si>
  <si>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</si>
  <si>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</si>
  <si>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</si>
  <si>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</si>
  <si>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</si>
  <si>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</si>
  <si>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</si>
  <si>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</si>
  <si>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</si>
  <si>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</si>
  <si>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</si>
  <si>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</si>
  <si>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</si>
  <si>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</si>
  <si>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</si>
  <si>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</si>
  <si>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</si>
  <si>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</si>
  <si>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</si>
  <si>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</si>
  <si>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</si>
  <si>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</si>
  <si>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</si>
  <si>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</si>
  <si>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</si>
  <si>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</si>
  <si>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</si>
  <si>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</si>
  <si>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</si>
  <si>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</si>
  <si>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</si>
  <si>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</si>
  <si>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</si>
  <si>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</si>
  <si>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</si>
  <si>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</si>
  <si>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</si>
  <si>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</si>
  <si>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</si>
  <si>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</si>
  <si>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</si>
  <si>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</si>
  <si>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</si>
  <si>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</si>
  <si>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</si>
  <si>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</si>
  <si>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</si>
  <si>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</si>
  <si>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</si>
  <si>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</si>
  <si>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</si>
  <si>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</si>
  <si>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</si>
  <si>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</si>
  <si>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</si>
  <si>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</si>
  <si>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</si>
  <si>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</si>
  <si>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</si>
  <si>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</si>
  <si>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</si>
  <si>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</si>
  <si>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</si>
  <si>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</si>
  <si>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</si>
  <si>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</si>
  <si>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</si>
  <si>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</si>
  <si>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</si>
  <si>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</si>
  <si>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</si>
  <si>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</si>
  <si>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</si>
  <si>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</si>
  <si>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</si>
  <si>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</si>
  <si>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</si>
  <si>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</si>
  <si>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</si>
  <si>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</si>
  <si>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</si>
  <si>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</si>
  <si>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</si>
  <si>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</si>
  <si>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</si>
  <si>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</si>
  <si>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</si>
  <si>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</si>
  <si>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</si>
  <si>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</si>
  <si>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</si>
  <si>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</si>
  <si>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</si>
  <si>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</si>
  <si>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</si>
  <si>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</si>
  <si>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</si>
  <si>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</si>
  <si>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</si>
  <si>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</si>
  <si>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</si>
  <si>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</si>
  <si>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</si>
  <si>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</si>
  <si>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</si>
  <si>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</si>
  <si>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</si>
  <si>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</si>
  <si>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</si>
  <si>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</si>
  <si>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</si>
  <si>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</si>
  <si>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</si>
  <si>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</si>
  <si>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</si>
  <si>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</si>
  <si>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</si>
  <si>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</si>
  <si>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</si>
  <si>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</si>
  <si>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</si>
  <si>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</si>
  <si>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</si>
  <si>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</si>
  <si>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</si>
  <si>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</si>
  <si>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</si>
  <si>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</si>
  <si>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</si>
  <si>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</si>
  <si>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</si>
  <si>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</si>
  <si>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</si>
  <si>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</si>
  <si>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</si>
  <si>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</si>
  <si>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</si>
  <si>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</si>
  <si>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</si>
  <si>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</si>
  <si>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</si>
  <si>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</si>
  <si>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</si>
  <si>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</si>
  <si>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</si>
  <si>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</si>
  <si>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</si>
  <si>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</si>
  <si>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</si>
  <si>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</si>
  <si>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</si>
  <si>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</si>
  <si>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</si>
  <si>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</si>
  <si>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</si>
  <si>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</si>
  <si>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</si>
  <si>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</si>
  <si>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</si>
  <si>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</si>
  <si>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</si>
  <si>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</si>
  <si>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</si>
  <si>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</si>
  <si>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</si>
  <si>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</si>
  <si>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</si>
  <si>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</si>
  <si>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</si>
  <si>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</si>
  <si>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</si>
  <si>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</si>
  <si>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</si>
  <si>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</si>
  <si>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</si>
  <si>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</si>
  <si>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</si>
  <si>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</si>
  <si>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</si>
  <si>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</si>
  <si>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</si>
  <si>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</si>
  <si>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</si>
  <si>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</si>
  <si>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</si>
  <si>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</si>
  <si>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</si>
  <si>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</si>
  <si>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</si>
  <si>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</si>
  <si>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</si>
  <si>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</si>
  <si>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</si>
  <si>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</si>
  <si>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</si>
  <si>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</si>
  <si>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</si>
  <si>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</si>
  <si>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</si>
  <si>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</si>
  <si>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</si>
  <si>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</si>
  <si>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</si>
  <si>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</si>
  <si>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</si>
  <si>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</si>
  <si>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</si>
  <si>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</si>
  <si>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</si>
  <si>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</si>
  <si>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</si>
  <si>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</si>
  <si>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</si>
  <si>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</si>
  <si>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</si>
  <si>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</si>
  <si>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</si>
  <si>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</si>
  <si>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</si>
  <si>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</si>
  <si>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</si>
  <si>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</si>
  <si>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</si>
  <si>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</si>
  <si>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</si>
  <si>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</si>
  <si>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</si>
  <si>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</si>
  <si>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</si>
  <si>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</si>
  <si>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</si>
  <si>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</si>
  <si>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</si>
  <si>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</si>
  <si>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</si>
  <si>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</si>
  <si>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</si>
  <si>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</si>
  <si>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</si>
  <si>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</si>
  <si>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</si>
  <si>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</si>
  <si>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</si>
  <si>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</si>
  <si>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</si>
  <si>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</si>
  <si>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</si>
  <si>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</si>
  <si>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</si>
  <si>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</si>
  <si>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</si>
  <si>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</si>
  <si>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</si>
  <si>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</si>
  <si>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</si>
  <si>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</si>
  <si>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</si>
  <si>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</si>
  <si>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</si>
  <si>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</si>
  <si>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</si>
  <si>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</si>
  <si>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</si>
  <si>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</si>
  <si>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</si>
  <si>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</si>
  <si>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</si>
  <si>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</si>
  <si>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</si>
  <si>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</si>
  <si>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</si>
  <si>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</si>
  <si>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</si>
  <si>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</si>
  <si>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</si>
  <si>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</si>
  <si>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</si>
  <si>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</si>
  <si>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</si>
  <si>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</si>
  <si>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</si>
  <si>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</si>
  <si>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</si>
  <si>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</si>
  <si>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</si>
  <si>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</si>
  <si>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</si>
  <si>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</si>
  <si>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</si>
  <si>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</si>
  <si>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</si>
  <si>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</si>
  <si>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</si>
  <si>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</si>
  <si>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</si>
  <si>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</si>
  <si>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</si>
  <si>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</si>
  <si>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</si>
  <si>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</si>
  <si>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</si>
  <si>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</si>
  <si>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</si>
  <si>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</si>
  <si>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</si>
  <si>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</si>
  <si>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</si>
  <si>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</si>
  <si>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</si>
  <si>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</si>
  <si>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</si>
  <si>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</si>
  <si>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</si>
  <si>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</si>
  <si>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</si>
  <si>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</si>
  <si>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</si>
  <si>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</si>
  <si>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</si>
  <si>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</si>
  <si>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</si>
  <si>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</si>
  <si>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</si>
  <si>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</si>
  <si>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</si>
  <si>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</si>
  <si>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</si>
  <si>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</si>
  <si>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</si>
  <si>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</si>
  <si>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</si>
  <si>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</si>
  <si>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</si>
  <si>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</si>
  <si>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</si>
  <si>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</si>
  <si>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</si>
  <si>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</si>
  <si>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</si>
  <si>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</si>
  <si>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</si>
  <si>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</si>
  <si>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</si>
  <si>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</si>
  <si>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</si>
  <si>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</si>
  <si>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</si>
  <si>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</si>
  <si>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</si>
  <si>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</si>
  <si>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</si>
  <si>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</si>
  <si>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</si>
  <si>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</si>
  <si>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</si>
  <si>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</si>
  <si>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</si>
  <si>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</si>
  <si>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</si>
  <si>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</si>
  <si>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</si>
  <si>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</si>
  <si>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</si>
  <si>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</si>
  <si>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</si>
  <si>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</si>
  <si>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</si>
  <si>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</si>
  <si>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</si>
  <si>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</si>
  <si>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</si>
  <si>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</si>
  <si>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</si>
  <si>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</si>
  <si>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</si>
  <si>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</si>
  <si>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</si>
  <si>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</si>
  <si>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</si>
  <si>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</si>
  <si>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</si>
  <si>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</si>
  <si>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</si>
  <si>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</si>
  <si>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</si>
  <si>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</si>
  <si>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</si>
  <si>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</si>
  <si>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</si>
  <si>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</si>
  <si>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</si>
  <si>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</si>
  <si>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</si>
  <si>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</si>
  <si>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</si>
  <si>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</si>
  <si>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</si>
  <si>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</si>
  <si>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</si>
  <si>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</si>
  <si>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</si>
  <si>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</si>
  <si>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</si>
  <si>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</si>
  <si>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</si>
  <si>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</si>
  <si>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</si>
  <si>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</si>
  <si>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</si>
  <si>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</si>
  <si>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</si>
  <si>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</si>
  <si>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</si>
  <si>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</si>
  <si>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</si>
  <si>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</si>
  <si>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</si>
  <si>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</si>
  <si>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</si>
  <si>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</si>
  <si>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</si>
  <si>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</si>
  <si>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</si>
  <si>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</si>
  <si>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</si>
  <si>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</si>
  <si>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</si>
  <si>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</si>
  <si>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</si>
  <si>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</si>
  <si>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</si>
  <si>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</si>
  <si>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</si>
  <si>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</si>
  <si>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</si>
  <si>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</si>
  <si>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</si>
  <si>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</si>
  <si>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</si>
  <si>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</si>
  <si>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</si>
  <si>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</si>
  <si>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</si>
  <si>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</si>
  <si>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</si>
  <si>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</si>
  <si>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</si>
  <si>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</si>
  <si>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</si>
  <si>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</si>
  <si>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</si>
  <si>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</si>
  <si>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</si>
  <si>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</si>
  <si>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</si>
  <si>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</si>
  <si>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</si>
  <si>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</si>
  <si>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</si>
  <si>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</si>
  <si>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</si>
  <si>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</si>
  <si>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</si>
  <si>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</si>
  <si>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</si>
  <si>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</si>
  <si>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</si>
  <si>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</si>
  <si>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</si>
  <si>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</si>
  <si>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</si>
  <si>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</si>
  <si>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</si>
  <si>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</si>
  <si>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</si>
  <si>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</si>
  <si>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</si>
  <si>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</si>
  <si>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</si>
  <si>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</si>
  <si>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</si>
  <si>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</si>
  <si>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</si>
  <si>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</si>
  <si>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</si>
  <si>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</si>
  <si>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</si>
  <si>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</si>
  <si>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</si>
  <si>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</si>
  <si>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</si>
  <si>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</si>
  <si>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</si>
  <si>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</si>
  <si>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</si>
  <si>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</si>
  <si>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</si>
  <si>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</si>
  <si>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</si>
  <si>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</si>
  <si>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</si>
  <si>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</si>
  <si>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</si>
  <si>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</si>
  <si>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</si>
  <si>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</si>
  <si>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</si>
  <si>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</si>
  <si>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</si>
  <si>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</si>
  <si>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</si>
  <si>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</si>
  <si>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</si>
  <si>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</si>
  <si>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</si>
  <si>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</si>
  <si>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</si>
  <si>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</si>
  <si>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</si>
  <si>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</si>
  <si>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</si>
  <si>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</si>
  <si>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</si>
  <si>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</si>
  <si>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</si>
  <si>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</si>
  <si>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</si>
  <si>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</si>
  <si>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</si>
  <si>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</si>
  <si>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</si>
  <si>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</si>
  <si>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</si>
  <si>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</si>
  <si>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</si>
  <si>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</si>
  <si>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</si>
  <si>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</si>
  <si>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</si>
  <si>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</si>
  <si>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</si>
  <si>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</si>
  <si>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</si>
  <si>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</si>
  <si>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</si>
  <si>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</si>
  <si>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</si>
  <si>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</si>
  <si>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</si>
  <si>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</si>
  <si>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</si>
  <si>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</si>
  <si>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</si>
  <si>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</si>
  <si>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</si>
  <si>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</si>
  <si>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</si>
  <si>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</si>
  <si>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</si>
  <si>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</si>
  <si>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</si>
  <si>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</si>
  <si>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</si>
  <si>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</si>
  <si>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</si>
  <si>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</si>
  <si>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</si>
  <si>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</si>
  <si>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</si>
  <si>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</si>
  <si>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</si>
  <si>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</si>
  <si>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</si>
  <si>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</si>
  <si>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</si>
  <si>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</si>
  <si>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</si>
  <si>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</si>
  <si>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</si>
  <si>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</si>
  <si>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</si>
  <si>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</si>
  <si>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</si>
  <si>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</si>
  <si>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</si>
  <si>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</si>
  <si>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</si>
  <si>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</si>
  <si>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</si>
  <si>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</si>
  <si>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</si>
  <si>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</si>
  <si>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</si>
  <si>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</si>
  <si>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</si>
  <si>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</si>
  <si>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</si>
  <si>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</si>
  <si>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</si>
  <si>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</si>
  <si>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</si>
  <si>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</si>
  <si>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</si>
  <si>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</si>
  <si>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</si>
  <si>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</si>
  <si>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</si>
  <si>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</si>
  <si>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</si>
  <si>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</si>
  <si>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</si>
  <si>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</si>
  <si>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</si>
  <si>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</si>
  <si>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</si>
  <si>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</si>
  <si>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</si>
  <si>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</si>
  <si>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</si>
  <si>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</si>
  <si>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</si>
  <si>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</si>
  <si>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</si>
  <si>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</si>
  <si>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</si>
  <si>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</si>
  <si>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</si>
  <si>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</si>
  <si>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</si>
  <si>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</si>
  <si>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</si>
  <si>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</si>
  <si>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</si>
  <si>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</si>
  <si>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</si>
  <si>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</si>
  <si>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</si>
  <si>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</si>
  <si>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</si>
  <si>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</si>
  <si>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</si>
  <si>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</si>
  <si>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</si>
  <si>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</si>
  <si>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</si>
  <si>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</si>
  <si>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</si>
  <si>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</si>
  <si>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</si>
  <si>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</si>
  <si>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</si>
  <si>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</si>
  <si>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</si>
  <si>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</si>
  <si>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</si>
  <si>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</si>
  <si>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</si>
  <si>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</si>
  <si>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</si>
  <si>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</si>
  <si>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</si>
  <si>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</si>
  <si>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</si>
  <si>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</si>
  <si>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</si>
  <si>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</si>
  <si>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</si>
  <si>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</si>
  <si>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</si>
  <si>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</si>
  <si>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</si>
  <si>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</si>
  <si>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</si>
  <si>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</si>
  <si>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</si>
  <si>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</si>
  <si>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</si>
  <si>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</si>
  <si>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</si>
  <si>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</si>
  <si>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</si>
  <si>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</si>
  <si>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</si>
  <si>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</si>
  <si>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</si>
  <si>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</si>
  <si>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</si>
  <si>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</si>
  <si>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</si>
  <si>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</si>
  <si>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</si>
  <si>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</si>
  <si>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</si>
  <si>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</si>
  <si>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</si>
  <si>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</si>
  <si>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</si>
  <si>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</si>
  <si>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</si>
  <si>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</si>
  <si>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</si>
  <si>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</si>
  <si>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</si>
  <si>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</si>
  <si>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</si>
  <si>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</si>
  <si>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</si>
  <si>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</si>
  <si>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</si>
  <si>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</si>
  <si>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</si>
  <si>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</si>
  <si>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</si>
  <si>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</si>
  <si>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</si>
  <si>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</si>
  <si>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</si>
  <si>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</si>
  <si>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</si>
  <si>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</si>
  <si>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</si>
  <si>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</si>
  <si>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</si>
  <si>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</si>
  <si>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</si>
  <si>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</si>
  <si>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</si>
  <si>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</si>
  <si>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</si>
  <si>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</si>
  <si>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</si>
  <si>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</si>
  <si>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</si>
  <si>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</si>
  <si>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</si>
  <si>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</si>
  <si>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</si>
  <si>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</si>
  <si>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</si>
  <si>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</si>
  <si>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</si>
  <si>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</si>
  <si>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</si>
  <si>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</si>
  <si>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</si>
  <si>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</si>
  <si>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</si>
  <si>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</si>
  <si>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</si>
  <si>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</si>
  <si>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</si>
  <si>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</si>
  <si>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</si>
  <si>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</si>
  <si>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</si>
  <si>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</si>
  <si>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</si>
  <si>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</si>
  <si>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</si>
  <si>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</si>
  <si>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</si>
  <si>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</si>
  <si>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</si>
  <si>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</si>
  <si>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</si>
  <si>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</si>
  <si>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</si>
  <si>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</si>
  <si>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</si>
  <si>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</si>
  <si>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</si>
  <si>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</si>
  <si>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</si>
  <si>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</si>
  <si>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</si>
  <si>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</si>
  <si>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</si>
  <si>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</si>
  <si>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</si>
  <si>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</si>
  <si>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</si>
  <si>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</si>
  <si>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</si>
  <si>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</si>
  <si>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</si>
  <si>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</si>
  <si>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</si>
  <si>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</si>
  <si>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</si>
  <si>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</si>
  <si>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</si>
  <si>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</si>
  <si>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</si>
  <si>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</si>
  <si>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</si>
  <si>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</si>
  <si>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</si>
  <si>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</si>
  <si>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</si>
  <si>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</si>
  <si>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</si>
  <si>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</si>
  <si>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</si>
  <si>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</si>
  <si>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</si>
  <si>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</si>
  <si>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</si>
  <si>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</si>
  <si>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</si>
  <si>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</si>
  <si>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</si>
  <si>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</si>
  <si>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</si>
  <si>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</si>
  <si>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</si>
  <si>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</si>
  <si>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</si>
  <si>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</si>
  <si>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</si>
  <si>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</si>
  <si>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</si>
  <si>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</si>
  <si>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</si>
  <si>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</si>
  <si>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</si>
  <si>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</si>
  <si>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</si>
  <si>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</si>
  <si>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</si>
  <si>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</si>
  <si>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</si>
  <si>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</si>
  <si>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</si>
  <si>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</si>
  <si>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</si>
  <si>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</si>
  <si>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</si>
  <si>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</si>
  <si>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</si>
  <si>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</si>
  <si>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</si>
  <si>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</si>
  <si>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</si>
  <si>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</si>
  <si>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</si>
  <si>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</si>
  <si>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</si>
  <si>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</si>
  <si>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</si>
  <si>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</si>
  <si>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</si>
  <si>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</si>
  <si>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</si>
  <si>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</si>
  <si>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</si>
  <si>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</si>
  <si>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</si>
  <si>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</si>
  <si>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</si>
  <si>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</si>
  <si>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</si>
  <si>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</si>
  <si>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</si>
  <si>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</si>
  <si>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</si>
  <si>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</si>
  <si>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</si>
  <si>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</si>
  <si>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</si>
  <si>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</si>
  <si>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</si>
  <si>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</si>
  <si>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</si>
  <si>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</si>
  <si>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</si>
  <si>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</si>
  <si>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</si>
  <si>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</si>
  <si>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</si>
  <si>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</si>
  <si>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</si>
  <si>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</si>
  <si>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</si>
  <si>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</si>
  <si>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</si>
  <si>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</si>
  <si>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</si>
  <si>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</si>
  <si>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</si>
  <si>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</si>
  <si>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</si>
  <si>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</si>
  <si>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</si>
  <si>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</si>
  <si>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</si>
  <si>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</si>
  <si>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</si>
  <si>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</si>
  <si>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</si>
  <si>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</si>
  <si>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</si>
  <si>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</si>
  <si>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</si>
  <si>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</si>
  <si>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</si>
  <si>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</si>
  <si>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</si>
  <si>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</si>
  <si>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</si>
  <si>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</si>
  <si>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</si>
  <si>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</si>
  <si>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</si>
  <si>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</si>
  <si>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</si>
  <si>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</si>
  <si>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</si>
  <si>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</si>
  <si>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</si>
  <si>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</si>
  <si>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</si>
  <si>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</si>
  <si>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</si>
  <si>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</si>
  <si>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</si>
  <si>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</si>
  <si>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</si>
  <si>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</si>
  <si>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</si>
  <si>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</si>
  <si>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</si>
  <si>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</si>
  <si>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</si>
  <si>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</si>
  <si>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</si>
  <si>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</si>
  <si>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</si>
  <si>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</si>
  <si>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</si>
  <si>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</si>
  <si>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</si>
  <si>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</si>
  <si>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</si>
  <si>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</si>
  <si>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</si>
  <si>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</si>
  <si>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</si>
  <si>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</si>
  <si>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</si>
  <si>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</si>
  <si>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</si>
  <si>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</si>
  <si>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</si>
  <si>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</si>
  <si>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</si>
  <si>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</si>
  <si>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</si>
  <si>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</si>
  <si>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</si>
  <si>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</si>
  <si>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</si>
  <si>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</si>
  <si>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</si>
  <si>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</si>
  <si>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</si>
  <si>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</si>
  <si>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</si>
  <si>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</si>
  <si>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</si>
  <si>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</si>
  <si>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</si>
  <si>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</si>
  <si>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</si>
  <si>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</si>
  <si>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</si>
  <si>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</si>
  <si>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</si>
  <si>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</si>
  <si>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</si>
  <si>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</si>
  <si>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</si>
  <si>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</si>
  <si>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</si>
  <si>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</si>
  <si>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</si>
  <si>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</si>
  <si>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</si>
  <si>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</si>
  <si>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</si>
  <si>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</si>
  <si>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</si>
  <si>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</si>
  <si>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</si>
  <si>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</si>
  <si>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</si>
  <si>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</si>
  <si>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</si>
  <si>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</si>
  <si>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</si>
  <si>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</si>
  <si>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</si>
  <si>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</si>
  <si>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</si>
  <si>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</si>
  <si>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</si>
  <si>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</si>
  <si>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</si>
  <si>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</si>
  <si>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</si>
  <si>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</si>
  <si>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</si>
  <si>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</si>
  <si>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</si>
  <si>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</si>
  <si>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</si>
  <si>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</si>
  <si>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</si>
  <si>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</si>
  <si>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</si>
  <si>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</si>
  <si>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</si>
  <si>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</si>
  <si>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</si>
  <si>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</si>
  <si>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</si>
  <si>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</si>
  <si>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</si>
  <si>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</si>
  <si>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</si>
  <si>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</si>
  <si>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</si>
  <si>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</si>
  <si>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</si>
  <si>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</si>
  <si>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</si>
  <si>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</si>
  <si>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</si>
  <si>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</si>
  <si>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</si>
  <si>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</si>
  <si>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</si>
  <si>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</si>
  <si>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</si>
  <si>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</si>
  <si>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</si>
  <si>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</si>
  <si>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</si>
  <si>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</si>
  <si>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</si>
  <si>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</si>
  <si>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</si>
  <si>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</si>
  <si>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</si>
  <si>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</si>
  <si>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</si>
  <si>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</si>
  <si>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</si>
  <si>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</si>
  <si>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</si>
  <si>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</si>
  <si>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</si>
  <si>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</si>
  <si>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</si>
  <si>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</si>
  <si>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</si>
  <si>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</si>
  <si>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</si>
  <si>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</si>
  <si>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</si>
  <si>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</si>
  <si>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</si>
  <si>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</si>
  <si>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</si>
  <si>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</si>
  <si>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</si>
  <si>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</si>
  <si>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</si>
  <si>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</si>
  <si>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</si>
  <si>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</si>
  <si>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</si>
  <si>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</si>
  <si>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</si>
  <si>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</si>
  <si>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</si>
  <si>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</si>
  <si>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</si>
  <si>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</si>
  <si>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</si>
  <si>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</si>
  <si>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</si>
  <si>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</si>
  <si>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</si>
  <si>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</si>
  <si>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</si>
  <si>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</si>
  <si>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</si>
  <si>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</si>
  <si>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</si>
  <si>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</si>
  <si>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</si>
  <si>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</si>
  <si>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</si>
  <si>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</si>
  <si>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</si>
  <si>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</si>
  <si>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</si>
  <si>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</si>
  <si>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</si>
  <si>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</si>
  <si>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</si>
  <si>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</si>
  <si>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</si>
  <si>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</si>
  <si>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</si>
  <si>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</si>
  <si>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</si>
  <si>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</si>
  <si>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</si>
  <si>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</si>
  <si>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</si>
  <si>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</si>
  <si>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</si>
  <si>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</si>
  <si>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</si>
  <si>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</si>
  <si>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</si>
  <si>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</si>
  <si>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</si>
  <si>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</si>
  <si>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</si>
  <si>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</si>
  <si>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</si>
  <si>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</si>
  <si>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</si>
  <si>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</si>
  <si>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</si>
  <si>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</si>
  <si>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</si>
  <si>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</si>
  <si>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</si>
  <si>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</si>
  <si>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</si>
  <si>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</si>
  <si>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</si>
  <si>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</si>
  <si>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</si>
  <si>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</si>
  <si>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</si>
  <si>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</si>
  <si>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</si>
  <si>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</si>
  <si>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</si>
  <si>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</si>
  <si>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</si>
  <si>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</si>
  <si>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</si>
  <si>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</si>
  <si>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</si>
  <si>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</si>
  <si>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</si>
  <si>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</si>
  <si>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</si>
  <si>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</si>
  <si>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</si>
  <si>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</si>
  <si>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</si>
  <si>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</si>
  <si>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</si>
  <si>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</si>
  <si>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</si>
  <si>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</si>
  <si>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</si>
  <si>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</si>
  <si>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</si>
  <si>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</si>
  <si>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</si>
  <si>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</si>
  <si>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</si>
  <si>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</si>
  <si>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</si>
  <si>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</si>
  <si>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</si>
  <si>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</si>
  <si>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</si>
  <si>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</si>
  <si>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</si>
  <si>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</si>
  <si>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</si>
  <si>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</si>
  <si>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</si>
  <si>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</si>
  <si>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</si>
  <si>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</si>
  <si>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</si>
  <si>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</si>
  <si>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</si>
  <si>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</si>
  <si>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</si>
  <si>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</si>
  <si>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</si>
  <si>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</si>
  <si>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</si>
  <si>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</si>
  <si>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</si>
  <si>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</si>
  <si>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</si>
  <si>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</si>
  <si>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</si>
  <si>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</si>
  <si>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</si>
  <si>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</si>
  <si>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</si>
  <si>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</si>
  <si>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</si>
  <si>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</si>
  <si>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</si>
  <si>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</si>
  <si>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</si>
  <si>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</si>
  <si>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</si>
  <si>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</si>
  <si>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</si>
  <si>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</si>
  <si>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</si>
  <si>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</si>
  <si>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</si>
  <si>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</si>
  <si>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</si>
  <si>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</si>
  <si>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</si>
  <si>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</si>
  <si>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</si>
  <si>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</si>
  <si>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</si>
  <si>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</si>
  <si>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</si>
  <si>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</si>
  <si>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</si>
  <si>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</si>
  <si>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</si>
  <si>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</si>
  <si>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</si>
  <si>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</si>
  <si>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</si>
  <si>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</si>
  <si>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</si>
  <si>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</si>
  <si>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</si>
  <si>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</si>
  <si>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</si>
  <si>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</si>
  <si>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</si>
  <si>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</si>
  <si>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</si>
  <si>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</si>
  <si>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</si>
  <si>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</si>
  <si>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</si>
  <si>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</si>
  <si>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</si>
  <si>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</si>
  <si>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</si>
  <si>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</si>
  <si>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</si>
  <si>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</si>
  <si>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</si>
  <si>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</si>
  <si>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</si>
  <si>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</si>
  <si>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</si>
  <si>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</si>
  <si>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</si>
  <si>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</si>
  <si>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</si>
  <si>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</si>
  <si>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</si>
  <si>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</si>
  <si>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</si>
  <si>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</si>
  <si>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</si>
  <si>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</si>
  <si>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</si>
  <si>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</si>
  <si>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</si>
  <si>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</si>
  <si>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</si>
  <si>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</si>
  <si>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</si>
  <si>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</si>
  <si>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</si>
  <si>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</si>
  <si>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</si>
  <si>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</si>
  <si>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</si>
  <si>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</si>
  <si>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</si>
  <si>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</si>
  <si>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</si>
  <si>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</si>
  <si>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</si>
  <si>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</si>
  <si>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</si>
  <si>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</si>
  <si>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</si>
  <si>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</si>
  <si>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</si>
  <si>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</si>
  <si>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</si>
  <si>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</si>
  <si>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</si>
  <si>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</si>
  <si>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</si>
  <si>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</si>
  <si>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</si>
  <si>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</si>
  <si>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</si>
  <si>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</si>
  <si>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</si>
  <si>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</si>
  <si>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</si>
  <si>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</si>
  <si>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</si>
  <si>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</si>
  <si>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</si>
  <si>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</si>
  <si>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</si>
  <si>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</si>
  <si>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</si>
  <si>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</si>
  <si>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</si>
  <si>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</si>
  <si>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</si>
  <si>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</si>
  <si>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</si>
  <si>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</si>
  <si>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</si>
  <si>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</si>
  <si>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</si>
  <si>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</si>
  <si>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</si>
  <si>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</si>
  <si>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</si>
  <si>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</si>
  <si>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</si>
  <si>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</si>
  <si>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</si>
  <si>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</si>
  <si>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</si>
  <si>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</si>
  <si>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</si>
  <si>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</si>
  <si>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</si>
  <si>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</si>
  <si>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</si>
  <si>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</si>
  <si>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</si>
  <si>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</si>
  <si>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</si>
  <si>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</si>
  <si>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</si>
  <si>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</si>
  <si>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</si>
  <si>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</si>
  <si>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</si>
  <si>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</si>
  <si>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</si>
  <si>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</si>
  <si>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</si>
  <si>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</si>
  <si>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</si>
  <si>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</si>
  <si>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</si>
  <si>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</si>
  <si>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</si>
  <si>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</si>
  <si>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</si>
  <si>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</si>
  <si>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</si>
  <si>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</si>
  <si>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</si>
  <si>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</si>
  <si>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</si>
  <si>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</si>
  <si>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</si>
  <si>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</si>
  <si>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</si>
  <si>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</si>
  <si>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</si>
  <si>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</si>
  <si>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</si>
  <si>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</si>
  <si>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</si>
  <si>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</si>
  <si>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</si>
  <si>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</si>
  <si>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</si>
  <si>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</si>
  <si>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</si>
  <si>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</si>
  <si>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</si>
  <si>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</si>
  <si>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</si>
  <si>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</si>
  <si>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</si>
  <si>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</si>
  <si>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</si>
  <si>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</si>
  <si>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</si>
  <si>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</si>
  <si>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</si>
  <si>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</si>
  <si>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</si>
  <si>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</si>
  <si>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</si>
  <si>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</si>
  <si>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</si>
  <si>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</si>
  <si>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</si>
  <si>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</si>
  <si>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</si>
  <si>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</si>
  <si>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</si>
  <si>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</si>
  <si>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</si>
  <si>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</si>
  <si>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</si>
  <si>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</si>
  <si>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</si>
  <si>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</si>
  <si>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</si>
  <si>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</si>
  <si>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</si>
  <si>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</si>
  <si>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</si>
  <si>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</si>
  <si>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</si>
  <si>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</si>
  <si>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</si>
  <si>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</si>
  <si>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</si>
  <si>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</si>
  <si>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</si>
  <si>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</si>
  <si>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</si>
  <si>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</si>
  <si>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</si>
  <si>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</si>
  <si>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</si>
  <si>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</si>
  <si>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</si>
  <si>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</si>
  <si>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</si>
  <si>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</si>
  <si>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</si>
  <si>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</si>
  <si>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</si>
  <si>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</si>
  <si>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</si>
  <si>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</si>
  <si>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</si>
  <si>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</si>
  <si>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</si>
  <si>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</si>
  <si>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</si>
  <si>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</si>
  <si>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</si>
  <si>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</si>
  <si>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</si>
  <si>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</si>
  <si>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</si>
  <si>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</si>
  <si>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</si>
  <si>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</si>
  <si>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</si>
  <si>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</si>
  <si>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</si>
  <si>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</si>
  <si>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</si>
  <si>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</si>
  <si>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</si>
  <si>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</si>
  <si>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</si>
  <si>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</si>
  <si>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</si>
  <si>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</si>
  <si>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</si>
  <si>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</si>
  <si>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</si>
  <si>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</si>
  <si>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</si>
  <si>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</si>
  <si>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</si>
  <si>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</si>
  <si>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</si>
  <si>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</si>
  <si>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</si>
  <si>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</si>
  <si>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</si>
  <si>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</si>
  <si>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</si>
  <si>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</si>
  <si>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</si>
  <si>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</si>
  <si>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</si>
  <si>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</si>
  <si>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</si>
  <si>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</si>
  <si>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</si>
  <si>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</si>
  <si>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</si>
  <si>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</si>
  <si>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</si>
  <si>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</si>
  <si>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</si>
  <si>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</si>
  <si>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</si>
  <si>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</si>
  <si>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</si>
  <si>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</si>
  <si>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</si>
  <si>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</si>
  <si>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</si>
  <si>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</si>
  <si>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</si>
  <si>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</si>
  <si>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</si>
  <si>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</si>
  <si>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</si>
  <si>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</si>
  <si>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</si>
  <si>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</si>
  <si>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</si>
  <si>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</si>
  <si>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</si>
  <si>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</si>
  <si>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</si>
  <si>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</si>
  <si>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</si>
  <si>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</si>
  <si>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</si>
  <si>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</si>
  <si>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</si>
  <si>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</si>
  <si>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</si>
  <si>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</si>
  <si>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</si>
  <si>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</si>
  <si>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</si>
  <si>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</si>
  <si>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</si>
  <si>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</si>
  <si>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</si>
  <si>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</si>
  <si>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</si>
  <si>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</si>
  <si>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</si>
  <si>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</si>
  <si>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</si>
  <si>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</si>
  <si>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</si>
  <si>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</si>
  <si>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</si>
  <si>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</si>
  <si>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</si>
  <si>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</si>
  <si>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</si>
  <si>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</si>
  <si>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</si>
  <si>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</si>
  <si>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</si>
  <si>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</si>
  <si>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</si>
  <si>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</si>
  <si>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</si>
  <si>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</si>
  <si>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</si>
  <si>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</si>
  <si>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</si>
  <si>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</si>
  <si>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</si>
  <si>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</si>
  <si>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</si>
  <si>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</si>
  <si>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</si>
  <si>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</si>
  <si>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</si>
  <si>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</si>
  <si>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</si>
  <si>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</si>
  <si>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</si>
  <si>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</si>
  <si>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</si>
  <si>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</si>
  <si>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</si>
  <si>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</si>
  <si>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</si>
  <si>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</si>
  <si>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</si>
  <si>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</si>
  <si>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</si>
  <si>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</si>
  <si>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</si>
  <si>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</si>
  <si>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</si>
  <si>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</si>
  <si>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</si>
  <si>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</si>
  <si>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</si>
  <si>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</si>
  <si>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</si>
  <si>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</si>
  <si>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</si>
  <si>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</si>
  <si>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</si>
  <si>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</si>
  <si>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</si>
  <si>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</si>
  <si>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</si>
  <si>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</si>
  <si>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</si>
  <si>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</si>
  <si>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</si>
  <si>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</si>
  <si>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</si>
  <si>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</si>
  <si>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</si>
  <si>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</si>
  <si>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</si>
  <si>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</si>
  <si>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</si>
  <si>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</si>
  <si>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</si>
  <si>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</si>
  <si>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</si>
  <si>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</si>
  <si>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</si>
  <si>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</si>
  <si>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</si>
  <si>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</si>
  <si>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</si>
  <si>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</si>
  <si>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</si>
  <si>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</si>
  <si>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</si>
  <si>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</si>
  <si>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</si>
  <si>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</si>
  <si>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</si>
  <si>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</si>
  <si>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</si>
  <si>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</si>
  <si>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</si>
  <si>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</si>
  <si>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</si>
  <si>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</si>
  <si>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</si>
  <si>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</si>
  <si>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</si>
  <si>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</si>
  <si>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</si>
  <si>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</si>
  <si>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</si>
  <si>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</si>
  <si>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</si>
  <si>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</si>
  <si>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</si>
  <si>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</si>
  <si>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</si>
  <si>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</si>
  <si>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</si>
  <si>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</si>
  <si>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</si>
  <si>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</si>
  <si>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</si>
  <si>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</si>
  <si>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</si>
  <si>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</si>
  <si>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</si>
  <si>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</si>
  <si>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</si>
  <si>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</si>
  <si>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</si>
  <si>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</si>
  <si>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</si>
  <si>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</si>
  <si>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</si>
  <si>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</si>
  <si>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</si>
  <si>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</si>
  <si>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</si>
  <si>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</si>
  <si>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</si>
  <si>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</si>
  <si>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</si>
  <si>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</si>
  <si>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</si>
  <si>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</si>
  <si>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</si>
  <si>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</si>
  <si>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</si>
  <si>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</si>
  <si>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</si>
  <si>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</si>
  <si>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</si>
  <si>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</si>
  <si>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</si>
  <si>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</si>
  <si>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</si>
  <si>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</si>
  <si>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</si>
  <si>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</si>
  <si>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</si>
  <si>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</si>
  <si>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</si>
  <si>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</si>
  <si>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</si>
  <si>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</si>
  <si>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</si>
  <si>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</si>
  <si>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</si>
  <si>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</si>
  <si>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</si>
  <si>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</si>
  <si>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</si>
  <si>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</si>
  <si>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</si>
  <si>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</si>
  <si>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</si>
  <si>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</si>
  <si>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</si>
  <si>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</si>
  <si>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</si>
  <si>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</si>
  <si>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</si>
  <si>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</si>
  <si>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</si>
  <si>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</si>
  <si>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</si>
  <si>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</si>
  <si>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</si>
  <si>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</si>
  <si>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</si>
  <si>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</si>
  <si>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</si>
  <si>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</si>
  <si>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</si>
  <si>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</si>
  <si>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</si>
  <si>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</si>
  <si>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</si>
  <si>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</si>
  <si>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</si>
  <si>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</si>
  <si>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</si>
  <si>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</si>
  <si>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</si>
  <si>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</si>
  <si>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</si>
  <si>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</si>
  <si>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</si>
  <si>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</si>
  <si>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</si>
  <si>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</si>
  <si>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</si>
  <si>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</si>
  <si>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</si>
  <si>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</si>
  <si>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</si>
  <si>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</si>
  <si>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</si>
  <si>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</si>
  <si>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</si>
  <si>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</si>
  <si>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</si>
  <si>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</si>
  <si>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</si>
  <si>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</si>
  <si>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</si>
  <si>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</si>
  <si>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</si>
  <si>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</si>
  <si>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</si>
  <si>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</si>
  <si>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</si>
  <si>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</si>
  <si>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</si>
  <si>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</si>
  <si>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</si>
  <si>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</si>
  <si>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</si>
  <si>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</si>
  <si>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</si>
  <si>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</si>
  <si>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</si>
  <si>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</si>
  <si>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</si>
  <si>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</si>
  <si>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</si>
  <si>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</si>
  <si>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</si>
  <si>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</si>
  <si>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</si>
  <si>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</si>
  <si>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</si>
  <si>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</si>
  <si>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</si>
  <si>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</si>
  <si>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</si>
  <si>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</si>
  <si>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</si>
  <si>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</si>
  <si>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</si>
  <si>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</si>
  <si>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</si>
  <si>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</si>
  <si>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</si>
  <si>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</si>
  <si>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</si>
  <si>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</si>
  <si>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</si>
  <si>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</si>
  <si>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</si>
  <si>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</si>
  <si>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</si>
  <si>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</si>
  <si>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</si>
  <si>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</si>
  <si>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</si>
  <si>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</si>
  <si>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</si>
  <si>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</si>
  <si>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</si>
  <si>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</si>
  <si>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</si>
  <si>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</si>
  <si>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</si>
  <si>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</si>
  <si>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</si>
  <si>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</si>
  <si>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</si>
  <si>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</si>
  <si>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</si>
  <si>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</si>
  <si>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</si>
  <si>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</si>
  <si>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</si>
  <si>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</si>
  <si>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</si>
  <si>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</si>
  <si>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</si>
  <si>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</si>
  <si>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</si>
  <si>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</si>
  <si>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</si>
  <si>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</si>
  <si>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</si>
  <si>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</si>
  <si>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</si>
  <si>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</si>
  <si>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</si>
  <si>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</si>
  <si>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</si>
  <si>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</si>
  <si>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</si>
  <si>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</si>
  <si>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</si>
  <si>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</si>
  <si>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</si>
  <si>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</si>
  <si>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</si>
  <si>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</si>
  <si>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</si>
  <si>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</si>
  <si>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</si>
  <si>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</si>
  <si>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</si>
  <si>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</si>
  <si>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</si>
  <si>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</si>
  <si>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</si>
  <si>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</si>
  <si>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</si>
  <si>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</si>
  <si>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</si>
  <si>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</si>
  <si>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</si>
  <si>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</si>
  <si>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</si>
  <si>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</si>
  <si>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</si>
  <si>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</si>
  <si>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</si>
  <si>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</si>
  <si>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</si>
  <si>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</si>
  <si>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</si>
  <si>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</si>
  <si>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</si>
  <si>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</si>
  <si>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</si>
  <si>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</si>
  <si>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</si>
  <si>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</si>
  <si>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</si>
  <si>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</si>
  <si>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</si>
  <si>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</si>
  <si>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</si>
  <si>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</si>
  <si>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</si>
  <si>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</si>
  <si>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</si>
  <si>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</si>
  <si>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</si>
  <si>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</si>
  <si>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</si>
  <si>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</si>
  <si>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</si>
  <si>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</si>
  <si>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</si>
  <si>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</si>
  <si>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</si>
  <si>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</si>
  <si>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</si>
  <si>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</si>
  <si>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</si>
  <si>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</si>
  <si>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</si>
  <si>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</si>
  <si>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</si>
  <si>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</si>
  <si>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</si>
  <si>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</si>
  <si>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</si>
  <si>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</si>
  <si>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</si>
  <si>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</si>
  <si>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</si>
  <si>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</si>
  <si>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</si>
  <si>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</si>
  <si>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</si>
  <si>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</si>
  <si>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</si>
  <si>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</si>
  <si>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</si>
  <si>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</si>
  <si>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</si>
  <si>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</si>
  <si>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</si>
  <si>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</si>
  <si>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</si>
  <si>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</si>
  <si>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</si>
  <si>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</si>
  <si>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</si>
  <si>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</si>
  <si>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</si>
  <si>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</si>
  <si>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</si>
  <si>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</si>
  <si>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</si>
  <si>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</si>
  <si>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</si>
  <si>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</si>
  <si>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</si>
  <si>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</si>
  <si>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</si>
  <si>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</si>
  <si>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</si>
  <si>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</si>
  <si>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</si>
  <si>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</si>
  <si>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</si>
  <si>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</si>
  <si>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</si>
  <si>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</si>
  <si>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</si>
  <si>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</si>
  <si>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</si>
  <si>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</si>
  <si>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</si>
  <si>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</si>
  <si>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</si>
  <si>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</si>
  <si>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</si>
  <si>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</si>
  <si>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</si>
  <si>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</si>
  <si>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</si>
  <si>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</si>
  <si>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</si>
  <si>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</si>
  <si>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</si>
  <si>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</si>
  <si>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</si>
  <si>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</si>
  <si>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</si>
  <si>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</si>
  <si>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</si>
  <si>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</si>
  <si>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</si>
  <si>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</si>
  <si>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</si>
  <si>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</si>
  <si>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</si>
  <si>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</si>
  <si>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</si>
  <si>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</si>
  <si>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</si>
  <si>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</si>
  <si>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</si>
  <si>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</si>
  <si>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</si>
  <si>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</si>
  <si>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</si>
  <si>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</si>
  <si>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</si>
  <si>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</si>
  <si>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</si>
  <si>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</si>
  <si>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</si>
  <si>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</si>
  <si>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</si>
  <si>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</si>
  <si>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</si>
  <si>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</si>
  <si>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</si>
  <si>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</si>
  <si>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</si>
  <si>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</si>
  <si>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</si>
  <si>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</si>
  <si>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</si>
  <si>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</si>
  <si>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</si>
  <si>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</si>
  <si>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</si>
  <si>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</si>
  <si>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</si>
  <si>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</si>
  <si>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</si>
  <si>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</si>
  <si>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</si>
  <si>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</si>
  <si>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</si>
  <si>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</si>
  <si>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</si>
  <si>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</si>
  <si>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</si>
  <si>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</si>
  <si>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</si>
  <si>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</si>
  <si>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</si>
  <si>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</si>
  <si>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</si>
  <si>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</si>
  <si>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</si>
  <si>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</si>
  <si>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</si>
  <si>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</si>
  <si>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</si>
  <si>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</si>
  <si>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</si>
  <si>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</si>
  <si>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</si>
  <si>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</si>
  <si>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</si>
  <si>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</si>
  <si>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</si>
  <si>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</si>
  <si>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</si>
  <si>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</si>
  <si>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</si>
  <si>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</si>
  <si>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</si>
  <si>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</si>
  <si>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</si>
  <si>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</si>
  <si>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</si>
  <si>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</si>
  <si>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</si>
  <si>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</si>
  <si>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</si>
  <si>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</si>
  <si>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</si>
  <si>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</si>
  <si>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</si>
  <si>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</si>
  <si>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</si>
  <si>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</si>
  <si>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</si>
  <si>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</si>
  <si>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</si>
  <si>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</si>
  <si>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</si>
  <si>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</si>
  <si>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</si>
  <si>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</si>
  <si>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</si>
  <si>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</si>
  <si>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</si>
  <si>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</si>
  <si>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</si>
  <si>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</si>
  <si>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</si>
  <si>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</si>
  <si>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</si>
  <si>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</si>
  <si>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</si>
  <si>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</si>
  <si>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</si>
  <si>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</si>
  <si>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</si>
  <si>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</si>
  <si>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</si>
  <si>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</si>
  <si>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</si>
  <si>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</si>
  <si>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</si>
  <si>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</si>
  <si>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</si>
  <si>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</si>
  <si>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</si>
  <si>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</si>
  <si>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</si>
  <si>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</si>
  <si>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</si>
  <si>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</si>
  <si>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</si>
  <si>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</si>
  <si>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</si>
  <si>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</si>
  <si>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</si>
  <si>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</si>
  <si>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</si>
  <si>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</si>
  <si>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</si>
  <si>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</si>
  <si>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</si>
  <si>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</si>
  <si>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</si>
  <si>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</si>
  <si>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</si>
  <si>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</si>
  <si>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</si>
  <si>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</si>
  <si>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</si>
  <si>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</si>
  <si>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</si>
  <si>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</si>
  <si>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</si>
  <si>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</si>
  <si>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</si>
  <si>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</si>
  <si>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</si>
  <si>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</si>
  <si>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</si>
  <si>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</si>
  <si>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</si>
  <si>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</si>
  <si>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</si>
  <si>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</si>
  <si>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</si>
  <si>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</si>
  <si>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</si>
  <si>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</si>
  <si>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</si>
  <si>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</si>
  <si>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</si>
  <si>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</si>
  <si>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</si>
  <si>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</si>
  <si>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</si>
  <si>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</si>
  <si>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</si>
  <si>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</si>
  <si>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</si>
  <si>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</si>
  <si>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</si>
  <si>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</si>
  <si>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</si>
  <si>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</si>
  <si>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</si>
  <si>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</si>
  <si>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</si>
  <si>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</si>
  <si>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</si>
  <si>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</si>
  <si>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</si>
  <si>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</si>
  <si>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</si>
  <si>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</si>
  <si>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</si>
  <si>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</si>
  <si>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</si>
  <si>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</si>
  <si>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</si>
  <si>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</si>
  <si>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</si>
  <si>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</si>
  <si>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</si>
  <si>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</si>
  <si>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</si>
  <si>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</si>
  <si>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</si>
  <si>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</si>
  <si>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</si>
  <si>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</si>
  <si>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</si>
  <si>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</si>
  <si>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</si>
  <si>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</si>
  <si>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</si>
  <si>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</si>
  <si>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</si>
  <si>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</si>
  <si>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</si>
  <si>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</si>
  <si>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</si>
  <si>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</si>
  <si>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</si>
  <si>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</si>
  <si>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</si>
  <si>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</si>
  <si>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</si>
  <si>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</si>
  <si>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</si>
  <si>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</si>
  <si>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</si>
  <si>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</si>
  <si>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</si>
  <si>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</si>
  <si>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</si>
  <si>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</si>
  <si>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</si>
  <si>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</si>
  <si>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</si>
  <si>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</si>
  <si>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</si>
  <si>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</si>
  <si>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</si>
  <si>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</si>
  <si>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</si>
  <si>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</si>
  <si>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</si>
  <si>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</si>
  <si>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</si>
  <si>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</si>
  <si>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</si>
  <si>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</si>
  <si>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</si>
  <si>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</si>
  <si>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</si>
  <si>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</si>
  <si>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</si>
  <si>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</si>
  <si>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</si>
  <si>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</si>
  <si>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</si>
  <si>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</si>
  <si>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</si>
  <si>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</si>
  <si>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</si>
  <si>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</si>
  <si>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</si>
  <si>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</si>
  <si>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</si>
  <si>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</si>
  <si>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</si>
  <si>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</si>
  <si>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</si>
  <si>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</si>
  <si>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</si>
  <si>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</si>
  <si>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</si>
  <si>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</si>
  <si>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</si>
  <si>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</si>
  <si>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</si>
  <si>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</si>
  <si>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</si>
  <si>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</si>
  <si>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</si>
  <si>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</si>
  <si>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</si>
  <si>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</si>
  <si>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</si>
  <si>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</si>
  <si>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</si>
  <si>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</si>
  <si>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</si>
  <si>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</si>
  <si>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</si>
  <si>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</si>
  <si>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</si>
  <si>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</si>
  <si>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</si>
  <si>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</si>
  <si>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</si>
  <si>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</si>
  <si>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</si>
  <si>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</si>
  <si>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</si>
  <si>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</si>
  <si>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</si>
  <si>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</si>
  <si>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</si>
  <si>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</si>
  <si>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</si>
  <si>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</si>
  <si>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</si>
  <si>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</si>
  <si>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</si>
  <si>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</si>
  <si>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</si>
  <si>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</si>
  <si>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</si>
  <si>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</si>
  <si>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</si>
  <si>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</si>
  <si>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</si>
  <si>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</si>
  <si>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</si>
  <si>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</si>
  <si>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</si>
  <si>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</si>
  <si>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</si>
  <si>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</si>
  <si>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</si>
  <si>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</si>
  <si>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</si>
  <si>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</si>
  <si>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</si>
  <si>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</si>
  <si>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</si>
  <si>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</si>
  <si>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</si>
  <si>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</si>
  <si>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</si>
  <si>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</si>
  <si>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</si>
  <si>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</si>
  <si>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</si>
  <si>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</si>
  <si>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</si>
  <si>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</si>
  <si>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</si>
  <si>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</si>
  <si>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</si>
  <si>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</si>
  <si>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</si>
  <si>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</si>
  <si>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</si>
  <si>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</si>
  <si>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</si>
  <si>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</si>
  <si>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</si>
  <si>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</si>
  <si>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</si>
  <si>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</si>
  <si>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</si>
  <si>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</si>
  <si>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</si>
  <si>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</si>
  <si>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</si>
  <si>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</si>
  <si>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</si>
  <si>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</si>
  <si>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</si>
  <si>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</si>
  <si>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</si>
  <si>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</si>
  <si>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</si>
  <si>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</si>
  <si>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</si>
  <si>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</si>
  <si>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</si>
  <si>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</si>
  <si>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</si>
  <si>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</si>
  <si>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</si>
  <si>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</si>
  <si>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</si>
  <si>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</si>
  <si>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</si>
  <si>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</si>
  <si>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</si>
  <si>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</si>
  <si>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</si>
  <si>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</si>
  <si>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</si>
  <si>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</si>
  <si>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</si>
  <si>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</si>
  <si>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</si>
  <si>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</si>
  <si>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</si>
  <si>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</si>
  <si>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</si>
  <si>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</si>
  <si>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</si>
  <si>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</si>
  <si>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</si>
  <si>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</si>
  <si>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</si>
  <si>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</si>
  <si>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</si>
  <si>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</si>
  <si>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</si>
  <si>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</si>
  <si>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</si>
  <si>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</si>
  <si>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</si>
  <si>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</si>
  <si>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</si>
  <si>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</si>
  <si>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</si>
  <si>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</si>
  <si>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</si>
  <si>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</si>
  <si>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</si>
  <si>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</si>
  <si>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</si>
  <si>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</si>
  <si>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</si>
  <si>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</si>
  <si>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</si>
  <si>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</si>
  <si>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</si>
  <si>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</si>
  <si>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</si>
  <si>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</si>
  <si>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</si>
  <si>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</si>
  <si>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</si>
  <si>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</si>
  <si>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</si>
  <si>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</si>
  <si>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</si>
  <si>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</si>
  <si>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</si>
  <si>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</si>
  <si>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</si>
  <si>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</si>
  <si>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</si>
  <si>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</si>
  <si>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</si>
  <si>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</si>
  <si>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</si>
  <si>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</si>
  <si>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</si>
  <si>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</si>
  <si>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</si>
  <si>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</si>
  <si>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</si>
  <si>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</si>
  <si>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</si>
  <si>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</si>
  <si>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</si>
  <si>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</si>
  <si>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</si>
  <si>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</si>
  <si>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</si>
  <si>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</si>
  <si>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</si>
  <si>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</si>
  <si>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</si>
  <si>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</si>
  <si>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</si>
  <si>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</si>
  <si>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</si>
  <si>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</si>
  <si>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</si>
  <si>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</si>
  <si>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</si>
  <si>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</si>
  <si>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</si>
  <si>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</si>
  <si>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</si>
  <si>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</si>
  <si>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</si>
  <si>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</si>
  <si>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</si>
  <si>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</si>
  <si>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</si>
  <si>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</si>
  <si>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</si>
  <si>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</si>
  <si>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</si>
  <si>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</si>
  <si>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</si>
  <si>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</si>
  <si>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</si>
  <si>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</si>
  <si>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</si>
  <si>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</si>
  <si>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</si>
  <si>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</si>
  <si>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</si>
  <si>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</si>
  <si>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</si>
  <si>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</si>
  <si>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</si>
  <si>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</si>
  <si>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</si>
  <si>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</si>
  <si>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</si>
  <si>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</si>
  <si>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</si>
  <si>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</si>
  <si>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</si>
  <si>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</si>
  <si>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</si>
  <si>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</si>
  <si>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</si>
  <si>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</si>
  <si>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</si>
  <si>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</si>
  <si>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</si>
  <si>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</si>
  <si>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</si>
  <si>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</si>
  <si>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</si>
  <si>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</si>
  <si>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</si>
  <si>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</si>
  <si>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</si>
  <si>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</si>
  <si>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</si>
  <si>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</si>
  <si>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</si>
  <si>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</si>
  <si>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</si>
  <si>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</si>
  <si>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</si>
  <si>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</si>
  <si>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</si>
  <si>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</si>
  <si>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</si>
  <si>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</si>
  <si>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</si>
  <si>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</si>
  <si>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</si>
  <si>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</si>
  <si>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</si>
  <si>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</si>
  <si>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</si>
  <si>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</si>
  <si>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</si>
  <si>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</si>
  <si>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</si>
  <si>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</si>
  <si>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</si>
  <si>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</si>
  <si>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</si>
  <si>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</si>
  <si>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</si>
  <si>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</si>
  <si>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</si>
  <si>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</si>
  <si>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</si>
  <si>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</si>
  <si>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</si>
  <si>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</si>
  <si>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</si>
  <si>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</si>
  <si>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</si>
  <si>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</si>
  <si>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</si>
  <si>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</si>
  <si>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</si>
  <si>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</si>
  <si>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</si>
  <si>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</si>
  <si>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</si>
  <si>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</si>
  <si>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</si>
  <si>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</si>
  <si>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</si>
  <si>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</si>
  <si>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</si>
  <si>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</si>
  <si>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</si>
  <si>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</si>
  <si>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</si>
  <si>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</si>
  <si>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</si>
  <si>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</si>
  <si>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</si>
  <si>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</si>
  <si>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</si>
  <si>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</si>
  <si>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</si>
  <si>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</si>
  <si>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</si>
  <si>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</si>
  <si>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</si>
  <si>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</si>
  <si>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</si>
  <si>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</si>
  <si>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</si>
  <si>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</si>
  <si>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</si>
  <si>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</si>
  <si>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</si>
  <si>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</si>
  <si>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</si>
  <si>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</si>
  <si>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</si>
  <si>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</si>
  <si>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</si>
  <si>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</si>
  <si>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</si>
  <si>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</si>
  <si>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</si>
  <si>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</si>
  <si>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</si>
  <si>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</si>
  <si>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</si>
  <si>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</si>
  <si>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</si>
  <si>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</si>
  <si>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</si>
  <si>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</si>
  <si>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</si>
  <si>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</si>
  <si>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</si>
  <si>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</si>
  <si>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</si>
  <si>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</si>
  <si>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</si>
  <si>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</si>
  <si>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</si>
  <si>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</si>
  <si>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</si>
  <si>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</si>
  <si>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</si>
  <si>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</si>
  <si>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</si>
  <si>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</si>
  <si>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</si>
  <si>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</si>
  <si>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</si>
  <si>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</si>
  <si>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</si>
  <si>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</si>
  <si>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</si>
  <si>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</si>
  <si>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</si>
  <si>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</si>
  <si>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</si>
  <si>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</si>
  <si>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</si>
  <si>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</si>
  <si>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</si>
  <si>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</si>
  <si>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</si>
  <si>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</si>
  <si>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</si>
  <si>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</si>
  <si>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</si>
  <si>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</si>
  <si>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</si>
  <si>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</si>
  <si>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</si>
  <si>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</si>
  <si>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</si>
  <si>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</si>
  <si>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</si>
  <si>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</si>
  <si>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</si>
  <si>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</si>
  <si>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</si>
  <si>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</si>
  <si>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</si>
  <si>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</si>
  <si>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</si>
  <si>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</si>
  <si>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</si>
  <si>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</si>
  <si>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</si>
  <si>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</si>
  <si>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</si>
  <si>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</si>
  <si>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</si>
  <si>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</si>
  <si>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</si>
  <si>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</si>
  <si>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</si>
  <si>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</si>
  <si>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</si>
  <si>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</si>
  <si>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</si>
  <si>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</si>
  <si>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</si>
  <si>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</si>
  <si>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</si>
  <si>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</si>
  <si>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</si>
  <si>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</si>
  <si>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</si>
  <si>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</si>
  <si>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</si>
  <si>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</si>
  <si>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</si>
  <si>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</si>
  <si>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</si>
  <si>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</si>
  <si>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</si>
  <si>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</si>
  <si>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</si>
  <si>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</si>
  <si>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</si>
  <si>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</si>
  <si>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</si>
  <si>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</si>
  <si>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</si>
  <si>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</si>
  <si>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</si>
  <si>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</si>
  <si>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</si>
  <si>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</si>
  <si>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</si>
  <si>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</si>
  <si>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</si>
  <si>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</si>
  <si>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</si>
  <si>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</si>
  <si>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</si>
  <si>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</si>
  <si>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</si>
  <si>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</si>
  <si>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</si>
  <si>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</si>
  <si>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</si>
  <si>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</si>
  <si>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</si>
  <si>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</si>
  <si>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</si>
  <si>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</si>
  <si>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</si>
  <si>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</si>
  <si>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</si>
  <si>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</si>
  <si>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</si>
  <si>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</si>
  <si>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</si>
  <si>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</si>
  <si>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</si>
  <si>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</si>
  <si>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</si>
  <si>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</si>
  <si>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</si>
  <si>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</si>
  <si>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</si>
  <si>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</si>
  <si>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</si>
  <si>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</si>
  <si>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</si>
  <si>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</si>
  <si>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</si>
  <si>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</si>
  <si>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</si>
  <si>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</si>
  <si>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</si>
  <si>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</si>
  <si>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</si>
  <si>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</si>
  <si>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</si>
  <si>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</si>
  <si>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</si>
  <si>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</si>
  <si>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</si>
  <si>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</si>
  <si>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</si>
  <si>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</si>
  <si>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</si>
  <si>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</si>
  <si>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</si>
  <si>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</si>
  <si>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</si>
  <si>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</si>
  <si>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</si>
  <si>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</si>
  <si>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</si>
  <si>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</si>
  <si>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</si>
  <si>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</si>
  <si>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</si>
  <si>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</si>
  <si>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</si>
  <si>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</si>
  <si>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</si>
  <si>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</si>
  <si>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</si>
  <si>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</si>
  <si>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</si>
  <si>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</si>
  <si>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</si>
  <si>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</si>
  <si>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</si>
  <si>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</si>
  <si>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</si>
  <si>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</si>
  <si>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</si>
  <si>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</si>
  <si>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</si>
  <si>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</si>
  <si>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</si>
  <si>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</si>
  <si>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</si>
  <si>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</si>
  <si>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</si>
  <si>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</si>
  <si>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</si>
  <si>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</si>
  <si>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</si>
  <si>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</si>
  <si>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</si>
  <si>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</si>
  <si>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</si>
  <si>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</si>
  <si>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</si>
  <si>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</si>
  <si>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</si>
  <si>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</si>
  <si>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</si>
  <si>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</si>
  <si>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</si>
  <si>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</si>
  <si>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</si>
  <si>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</si>
  <si>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</si>
  <si>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</si>
  <si>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</si>
  <si>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</si>
  <si>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</si>
  <si>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</si>
  <si>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</si>
  <si>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</si>
  <si>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</si>
  <si>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</si>
  <si>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</si>
  <si>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</si>
  <si>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</si>
  <si>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</si>
  <si>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</si>
  <si>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</si>
  <si>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</si>
  <si>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</si>
  <si>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</si>
  <si>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</si>
  <si>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</si>
  <si>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</si>
  <si>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</si>
  <si>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</si>
  <si>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</si>
  <si>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</si>
  <si>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</si>
  <si>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</si>
  <si>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</si>
  <si>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</si>
  <si>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</si>
  <si>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</si>
  <si>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</si>
  <si>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</si>
  <si>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</si>
  <si>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</si>
  <si>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</si>
  <si>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</si>
  <si>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</si>
  <si>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</si>
  <si>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</si>
  <si>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</si>
  <si>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</si>
  <si>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</si>
  <si>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</si>
  <si>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</si>
  <si>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</si>
  <si>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</si>
  <si>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</si>
  <si>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</si>
  <si>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</si>
  <si>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</si>
  <si>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</si>
  <si>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</si>
  <si>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</si>
  <si>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</si>
  <si>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</si>
  <si>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</si>
  <si>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</si>
  <si>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</si>
  <si>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</si>
  <si>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</si>
  <si>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</si>
  <si>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</si>
  <si>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</si>
  <si>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</si>
  <si>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</si>
  <si>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</si>
  <si>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</si>
  <si>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</si>
  <si>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</si>
  <si>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</si>
  <si>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</si>
  <si>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</si>
  <si>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</si>
  <si>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</si>
  <si>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</si>
  <si>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</si>
  <si>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</si>
  <si>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</si>
  <si>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</si>
  <si>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</si>
  <si>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</si>
  <si>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</si>
  <si>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</si>
  <si>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</si>
  <si>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</si>
  <si>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</si>
  <si>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</si>
  <si>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</si>
  <si>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</si>
  <si>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</si>
  <si>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</si>
  <si>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</si>
  <si>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</si>
  <si>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</si>
  <si>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</si>
  <si>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</si>
  <si>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</si>
  <si>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</si>
  <si>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</si>
  <si>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</si>
  <si>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</si>
  <si>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</si>
  <si>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</si>
  <si>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</si>
  <si>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</si>
  <si>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</si>
  <si>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</si>
  <si>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</si>
  <si>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</si>
  <si>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</si>
  <si>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</si>
  <si>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</si>
  <si>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</si>
  <si>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</si>
  <si>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</si>
  <si>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</si>
  <si>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</si>
  <si>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</si>
  <si>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</si>
  <si>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</si>
  <si>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</si>
  <si>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</si>
  <si>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</si>
  <si>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</si>
  <si>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</si>
  <si>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</si>
  <si>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</si>
  <si>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</si>
  <si>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</si>
  <si>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</si>
  <si>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</si>
  <si>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</si>
  <si>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</si>
  <si>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</si>
  <si>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</si>
  <si>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</si>
  <si>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</si>
  <si>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</si>
  <si>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</si>
  <si>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</si>
  <si>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</si>
  <si>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</si>
  <si>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</si>
  <si>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</si>
  <si>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</si>
  <si>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</si>
  <si>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</si>
  <si>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</si>
  <si>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</si>
  <si>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</si>
  <si>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</si>
  <si>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</si>
  <si>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</si>
  <si>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</si>
  <si>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</si>
  <si>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</si>
  <si>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</si>
  <si>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</si>
  <si>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</si>
  <si>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</si>
  <si>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</si>
  <si>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</si>
  <si>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</si>
  <si>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</si>
  <si>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</si>
  <si>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</si>
  <si>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</si>
  <si>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</si>
  <si>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</si>
  <si>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</si>
  <si>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</si>
  <si>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</si>
  <si>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</si>
  <si>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</si>
  <si>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</si>
  <si>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</si>
  <si>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</si>
  <si>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</si>
  <si>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</si>
  <si>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</si>
  <si>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</si>
  <si>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</si>
  <si>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</si>
  <si>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</si>
  <si>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</si>
  <si>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</si>
  <si>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</si>
  <si>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</si>
  <si>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</si>
  <si>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</si>
  <si>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</si>
  <si>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</si>
  <si>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</si>
  <si>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</si>
  <si>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</si>
  <si>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</si>
  <si>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</si>
  <si>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</si>
  <si>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</si>
  <si>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</si>
  <si>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</si>
  <si>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</si>
  <si>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</si>
  <si>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</si>
  <si>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</si>
  <si>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</si>
  <si>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</si>
  <si>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</si>
  <si>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</si>
  <si>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</si>
  <si>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</si>
  <si>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</si>
  <si>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</si>
  <si>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</si>
  <si>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</si>
  <si>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</si>
  <si>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</si>
  <si>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</si>
  <si>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</si>
  <si>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</si>
  <si>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</si>
  <si>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</si>
  <si>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</si>
  <si>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</si>
  <si>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</si>
  <si>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</si>
  <si>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</si>
  <si>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</si>
  <si>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</si>
  <si>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</si>
  <si>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</si>
  <si>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</si>
  <si>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</si>
  <si>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</si>
  <si>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</si>
  <si>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</si>
  <si>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</si>
  <si>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</si>
  <si>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</si>
  <si>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</si>
  <si>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</si>
  <si>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</si>
  <si>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</si>
  <si>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</si>
  <si>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</si>
  <si>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</si>
  <si>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</si>
  <si>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</si>
  <si>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</si>
  <si>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</si>
  <si>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</si>
  <si>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</si>
  <si>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</si>
  <si>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</si>
  <si>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</si>
  <si>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</si>
  <si>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</si>
  <si>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</si>
  <si>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</si>
  <si>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</si>
  <si>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</si>
  <si>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</si>
  <si>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</si>
  <si>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</si>
  <si>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</si>
  <si>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</si>
  <si>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</si>
  <si>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</si>
  <si>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</si>
  <si>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</si>
  <si>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</si>
  <si>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</si>
  <si>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</si>
  <si>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</si>
  <si>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</si>
  <si>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</si>
  <si>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</si>
  <si>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</si>
  <si>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</si>
  <si>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</si>
  <si>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</si>
  <si>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</si>
  <si>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</si>
  <si>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</si>
  <si>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</si>
  <si>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</si>
  <si>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</si>
  <si>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</si>
  <si>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</si>
  <si>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</si>
  <si>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</si>
  <si>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</si>
  <si>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</si>
  <si>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</si>
  <si>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</si>
  <si>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</si>
  <si>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</si>
  <si>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</si>
  <si>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</si>
  <si>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</si>
  <si>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</si>
  <si>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</si>
  <si>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</si>
  <si>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</si>
  <si>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</si>
  <si>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</si>
  <si>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</si>
  <si>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</si>
  <si>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</si>
  <si>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</si>
  <si>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</si>
  <si>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</si>
  <si>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</si>
  <si>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</si>
  <si>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</si>
  <si>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</si>
  <si>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</si>
  <si>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</si>
  <si>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</si>
  <si>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</si>
  <si>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</si>
  <si>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</si>
  <si>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</si>
  <si>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</si>
  <si>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</si>
  <si>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</si>
  <si>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</si>
  <si>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</si>
  <si>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</si>
  <si>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</si>
  <si>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</si>
  <si>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</si>
  <si>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</si>
  <si>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</si>
  <si>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</si>
  <si>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</si>
  <si>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</si>
  <si>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</si>
  <si>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</si>
  <si>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</si>
  <si>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</si>
  <si>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</si>
  <si>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</si>
  <si>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</si>
  <si>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</si>
  <si>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</si>
  <si>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</si>
  <si>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</si>
  <si>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</si>
  <si>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</si>
  <si>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</si>
  <si>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</si>
  <si>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</si>
  <si>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</si>
  <si>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</si>
  <si>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</si>
  <si>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</si>
  <si>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</si>
  <si>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</si>
  <si>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</si>
  <si>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</si>
  <si>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</si>
  <si>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</si>
  <si>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</si>
  <si>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</si>
  <si>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</si>
  <si>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</si>
  <si>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</si>
  <si>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</si>
  <si>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</si>
  <si>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</si>
  <si>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</si>
  <si>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</si>
  <si>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</si>
  <si>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</si>
  <si>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</si>
  <si>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</si>
  <si>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</si>
  <si>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</si>
  <si>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</si>
  <si>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</si>
  <si>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</si>
  <si>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</si>
  <si>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</si>
  <si>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</si>
  <si>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</si>
  <si>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</si>
  <si>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</si>
  <si>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</si>
  <si>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</si>
  <si>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</si>
  <si>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</si>
  <si>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</si>
  <si>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</si>
  <si>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</si>
  <si>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</si>
  <si>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</si>
  <si>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</si>
  <si>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</si>
  <si>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</si>
  <si>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</si>
  <si>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</si>
  <si>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</si>
  <si>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</si>
  <si>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</si>
  <si>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</si>
  <si>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</si>
  <si>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</si>
  <si>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</si>
  <si>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</si>
  <si>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</si>
  <si>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</si>
  <si>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</si>
  <si>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</si>
  <si>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</si>
  <si>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</si>
  <si>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</si>
  <si>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</si>
  <si>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</si>
  <si>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</si>
  <si>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</si>
  <si>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</si>
  <si>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</si>
  <si>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</si>
  <si>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</si>
  <si>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</si>
  <si>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</si>
  <si>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</si>
  <si>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</si>
  <si>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</si>
  <si>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</si>
  <si>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</si>
  <si>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</si>
  <si>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</si>
  <si>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</si>
  <si>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</si>
  <si>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</si>
  <si>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</si>
  <si>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</si>
  <si>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</si>
  <si>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</si>
  <si>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</si>
  <si>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</si>
  <si>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</si>
  <si>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</si>
  <si>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</si>
  <si>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</si>
  <si>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</si>
  <si>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</si>
  <si>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</si>
  <si>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</si>
  <si>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</si>
  <si>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</si>
  <si>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</si>
  <si>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</si>
  <si>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</si>
  <si>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</si>
  <si>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</si>
  <si>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</si>
  <si>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</si>
  <si>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</si>
  <si>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</si>
  <si>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</si>
  <si>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</si>
  <si>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</si>
  <si>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</si>
  <si>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</si>
  <si>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</si>
  <si>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</si>
  <si>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</si>
  <si>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</si>
  <si>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</si>
  <si>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</si>
  <si>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</si>
  <si>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</si>
  <si>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</si>
  <si>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</si>
  <si>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</si>
  <si>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</si>
  <si>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</si>
  <si>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</si>
  <si>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</si>
  <si>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</si>
  <si>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</si>
  <si>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</si>
  <si>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</si>
  <si>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</si>
  <si>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</si>
  <si>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</si>
  <si>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</si>
  <si>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</si>
  <si>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</si>
  <si>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</si>
  <si>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</si>
  <si>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</si>
  <si>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</si>
  <si>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</si>
  <si>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</si>
  <si>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</si>
  <si>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</si>
  <si>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</si>
  <si>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</si>
  <si>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</si>
  <si>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</si>
  <si>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</si>
  <si>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</si>
  <si>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</si>
  <si>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</si>
  <si>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</si>
  <si>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</si>
  <si>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</si>
  <si>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</si>
  <si>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</si>
  <si>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</si>
  <si>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</si>
  <si>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</si>
  <si>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</si>
  <si>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</si>
  <si>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</si>
  <si>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</si>
  <si>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</si>
  <si>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</si>
  <si>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</si>
  <si>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</si>
  <si>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</si>
  <si>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</si>
  <si>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</si>
  <si>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</si>
  <si>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</si>
  <si>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</si>
  <si>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</si>
  <si>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</si>
  <si>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</si>
  <si>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</si>
  <si>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</si>
  <si>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</si>
  <si>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</si>
  <si>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</si>
  <si>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</si>
  <si>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</si>
  <si>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</si>
  <si>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</si>
  <si>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</si>
  <si>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</si>
  <si>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</si>
  <si>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</si>
  <si>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</si>
  <si>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</si>
  <si>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</si>
  <si>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</si>
  <si>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</si>
  <si>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</si>
  <si>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</si>
  <si>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</si>
  <si>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</si>
  <si>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</si>
  <si>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</si>
  <si>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</si>
  <si>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</si>
  <si>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</si>
  <si>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</si>
  <si>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</si>
  <si>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</si>
  <si>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</si>
  <si>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</si>
  <si>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</si>
  <si>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</si>
  <si>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</si>
  <si>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</si>
  <si>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</si>
  <si>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</si>
  <si>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</si>
  <si>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</si>
  <si>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</si>
  <si>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</si>
  <si>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</si>
  <si>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</si>
  <si>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</si>
  <si>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</si>
  <si>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</si>
  <si>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</si>
  <si>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</si>
  <si>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</si>
  <si>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</si>
  <si>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</si>
  <si>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</si>
  <si>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</si>
  <si>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</si>
  <si>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</si>
  <si>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</si>
  <si>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</si>
  <si>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</si>
  <si>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</si>
  <si>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</si>
  <si>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</si>
  <si>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</si>
  <si>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</si>
  <si>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</si>
  <si>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</si>
  <si>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</si>
  <si>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</si>
  <si>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</si>
  <si>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</si>
  <si>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</si>
  <si>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</si>
  <si>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</si>
  <si>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</si>
  <si>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</si>
  <si>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</si>
  <si>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</si>
  <si>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</si>
  <si>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</si>
  <si>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</si>
  <si>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</si>
  <si>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</si>
  <si>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</si>
  <si>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</si>
  <si>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</si>
  <si>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</si>
  <si>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</si>
  <si>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</si>
  <si>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</si>
  <si>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</si>
  <si>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</si>
  <si>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</si>
  <si>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</si>
  <si>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</si>
  <si>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</si>
  <si>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</si>
  <si>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</si>
  <si>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</si>
  <si>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</si>
  <si>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</si>
  <si>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</si>
  <si>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</si>
  <si>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</si>
  <si>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</si>
  <si>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</si>
  <si>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</si>
  <si>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</si>
  <si>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</si>
  <si>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</si>
  <si>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</si>
  <si>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</si>
  <si>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</si>
  <si>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</si>
  <si>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</si>
  <si>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</si>
  <si>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</si>
  <si>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</si>
  <si>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</si>
  <si>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</si>
  <si>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</si>
  <si>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</si>
  <si>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</si>
  <si>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</si>
  <si>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</si>
  <si>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</si>
  <si>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</si>
  <si>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</si>
  <si>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</si>
  <si>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</si>
  <si>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</si>
  <si>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</si>
  <si>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</si>
  <si>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</si>
  <si>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</si>
  <si>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</si>
  <si>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</si>
  <si>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</si>
  <si>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</si>
  <si>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</si>
  <si>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</si>
  <si>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</si>
  <si>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</si>
  <si>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</si>
  <si>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</si>
  <si>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</si>
  <si>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</si>
  <si>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</si>
  <si>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</si>
  <si>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</si>
  <si>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</si>
  <si>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</si>
  <si>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</si>
  <si>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</si>
  <si>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</si>
  <si>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</si>
  <si>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</si>
  <si>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</si>
  <si>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</si>
  <si>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</si>
  <si>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</si>
  <si>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</si>
  <si>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</si>
  <si>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</si>
  <si>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</si>
  <si>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</si>
  <si>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</si>
  <si>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</si>
  <si>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</si>
  <si>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</si>
  <si>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</si>
  <si>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</si>
  <si>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</si>
  <si>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</si>
  <si>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</si>
  <si>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</si>
  <si>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</si>
  <si>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</si>
  <si>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</si>
  <si>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</si>
  <si>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</si>
  <si>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</si>
  <si>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</si>
  <si>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</si>
  <si>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</si>
  <si>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</si>
  <si>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</si>
  <si>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</si>
  <si>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</si>
  <si>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</si>
  <si>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</si>
  <si>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</si>
  <si>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</si>
  <si>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</si>
  <si>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</si>
  <si>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</si>
  <si>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</si>
  <si>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</si>
  <si>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</si>
  <si>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</si>
  <si>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</si>
  <si>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</si>
  <si>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</si>
  <si>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</si>
  <si>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</si>
  <si>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</si>
  <si>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</si>
  <si>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</si>
  <si>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</si>
  <si>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</si>
  <si>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</si>
  <si>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</si>
  <si>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</si>
  <si>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</si>
  <si>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</si>
  <si>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</si>
  <si>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</si>
  <si>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</si>
  <si>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</si>
  <si>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</si>
  <si>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</si>
  <si>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</si>
  <si>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</si>
  <si>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</si>
  <si>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</si>
  <si>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</si>
  <si>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</si>
  <si>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</si>
  <si>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</si>
  <si>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</si>
  <si>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</si>
  <si>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</si>
  <si>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</si>
  <si>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</si>
  <si>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</si>
  <si>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</si>
  <si>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</si>
  <si>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</si>
  <si>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</si>
  <si>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</si>
  <si>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</si>
  <si>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</si>
  <si>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</si>
  <si>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</si>
  <si>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</si>
  <si>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</si>
  <si>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</si>
  <si>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</si>
  <si>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</si>
  <si>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</si>
  <si>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</si>
  <si>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</si>
  <si>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</si>
  <si>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</si>
  <si>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</si>
  <si>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</si>
  <si>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</si>
  <si>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</si>
  <si>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</si>
  <si>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</si>
  <si>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</si>
  <si>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</si>
  <si>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</si>
  <si>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</si>
  <si>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</si>
  <si>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</si>
  <si>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</si>
  <si>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</si>
  <si>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</si>
  <si>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</si>
  <si>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</si>
  <si>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</si>
  <si>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</si>
  <si>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</si>
  <si>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</si>
  <si>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</si>
  <si>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</si>
  <si>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</si>
  <si>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</si>
  <si>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</si>
  <si>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</si>
  <si>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</si>
  <si>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</si>
  <si>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</si>
  <si>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</si>
  <si>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</si>
  <si>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</si>
  <si>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</si>
  <si>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</si>
  <si>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</si>
  <si>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</si>
  <si>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</si>
  <si>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</si>
  <si>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</si>
  <si>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</si>
  <si>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</si>
  <si>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</si>
  <si>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</si>
  <si>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</si>
  <si>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</si>
  <si>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</si>
  <si>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</si>
  <si>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</si>
  <si>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</si>
  <si>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</si>
  <si>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</si>
  <si>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</si>
  <si>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</si>
  <si>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</si>
  <si>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</si>
  <si>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</si>
  <si>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</si>
  <si>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</si>
  <si>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</si>
  <si>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</si>
  <si>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</si>
  <si>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</si>
  <si>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</si>
  <si>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</si>
  <si>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</si>
  <si>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</si>
  <si>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</si>
  <si>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</si>
  <si>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</si>
  <si>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</si>
  <si>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</si>
  <si>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</si>
  <si>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</si>
  <si>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</si>
  <si>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</si>
  <si>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</si>
  <si>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</si>
  <si>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</si>
  <si>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</si>
  <si>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</si>
  <si>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</si>
  <si>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</si>
  <si>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</si>
  <si>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</si>
  <si>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</si>
  <si>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</si>
  <si>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</si>
  <si>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</si>
  <si>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</si>
  <si>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</si>
  <si>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</si>
  <si>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</si>
  <si>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</si>
  <si>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</si>
  <si>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</si>
  <si>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</si>
  <si>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</si>
  <si>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</si>
  <si>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</si>
  <si>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</si>
  <si>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</si>
  <si>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</si>
  <si>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</si>
  <si>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</si>
  <si>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</si>
  <si>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</si>
  <si>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</si>
  <si>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</si>
  <si>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</si>
  <si>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</si>
  <si>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</si>
  <si>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</si>
  <si>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</si>
  <si>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</si>
  <si>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</si>
  <si>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</si>
  <si>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</si>
  <si>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</si>
  <si>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</si>
  <si>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</si>
  <si>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</si>
  <si>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</si>
  <si>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</si>
  <si>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</si>
  <si>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</si>
  <si>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</si>
  <si>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</si>
  <si>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</si>
  <si>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</si>
  <si>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</si>
  <si>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</si>
  <si>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</si>
  <si>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</si>
  <si>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</si>
  <si>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</si>
  <si>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</si>
  <si>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</si>
  <si>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</si>
  <si>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</si>
  <si>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</si>
  <si>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</si>
  <si>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</si>
  <si>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</si>
  <si>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</si>
  <si>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</si>
  <si>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</si>
  <si>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</si>
  <si>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</si>
  <si>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</si>
  <si>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</si>
  <si>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</si>
  <si>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</si>
  <si>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</si>
  <si>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</si>
  <si>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</si>
  <si>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</si>
  <si>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</si>
  <si>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</si>
  <si>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</si>
  <si>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</si>
  <si>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</si>
  <si>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</si>
  <si>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</si>
  <si>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</si>
  <si>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</si>
  <si>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</si>
  <si>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</si>
  <si>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</si>
  <si>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</si>
  <si>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</si>
  <si>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</si>
  <si>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</si>
  <si>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</si>
  <si>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</si>
  <si>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</si>
  <si>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</si>
  <si>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</si>
  <si>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</si>
  <si>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</si>
  <si>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</si>
  <si>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</si>
  <si>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</si>
  <si>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</si>
  <si>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</si>
  <si>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</si>
  <si>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</si>
  <si>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</si>
  <si>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</si>
  <si>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</si>
  <si>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</si>
  <si>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</si>
  <si>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</si>
  <si>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</si>
  <si>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</si>
  <si>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</si>
  <si>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</si>
  <si>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</si>
  <si>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</si>
  <si>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</si>
  <si>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</si>
  <si>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</si>
  <si>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</si>
  <si>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</si>
  <si>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</si>
  <si>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</si>
  <si>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</si>
  <si>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</si>
  <si>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</si>
  <si>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</si>
  <si>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</si>
  <si>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</si>
  <si>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</si>
  <si>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</si>
  <si>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</si>
  <si>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</si>
  <si>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</si>
  <si>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</si>
  <si>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</si>
  <si>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</si>
  <si>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</si>
  <si>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</si>
  <si>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</si>
  <si>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</si>
  <si>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</si>
  <si>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</si>
  <si>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</si>
  <si>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</si>
  <si>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</si>
  <si>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</si>
  <si>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</si>
  <si>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</si>
  <si>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</si>
  <si>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</si>
  <si>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</si>
  <si>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</si>
  <si>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</si>
  <si>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</si>
  <si>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</si>
  <si>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</si>
  <si>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</si>
  <si>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</si>
  <si>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</si>
  <si>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</si>
  <si>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</si>
  <si>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</si>
  <si>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</si>
  <si>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</si>
  <si>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</si>
  <si>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</si>
  <si>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</si>
  <si>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</si>
  <si>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</si>
  <si>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</si>
  <si>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</si>
  <si>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</si>
  <si>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</si>
  <si>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</si>
  <si>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</si>
  <si>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</si>
  <si>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</si>
  <si>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</si>
  <si>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</si>
  <si>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</si>
  <si>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</si>
  <si>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</si>
  <si>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</si>
  <si>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</si>
  <si>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</si>
  <si>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</si>
  <si>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</si>
  <si>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</si>
  <si>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</si>
  <si>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</si>
  <si>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</si>
  <si>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</si>
  <si>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</si>
  <si>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</si>
  <si>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</si>
  <si>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</si>
  <si>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</si>
  <si>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</si>
  <si>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</si>
  <si>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</si>
  <si>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</si>
  <si>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</si>
  <si>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</si>
  <si>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</si>
  <si>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</si>
  <si>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</si>
  <si>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</si>
  <si>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</si>
  <si>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</si>
  <si>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</si>
  <si>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</si>
  <si>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</si>
  <si>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</si>
  <si>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</si>
  <si>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</si>
  <si>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</si>
  <si>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</si>
  <si>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</si>
  <si>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</si>
  <si>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</si>
  <si>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</si>
  <si>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</si>
  <si>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</si>
  <si>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</si>
  <si>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</si>
  <si>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</si>
  <si>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</si>
  <si>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</si>
  <si>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</si>
  <si>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</si>
  <si>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</si>
  <si>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</si>
  <si>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</si>
  <si>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</si>
  <si>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</si>
  <si>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</si>
  <si>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</si>
  <si>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</si>
  <si>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</si>
  <si>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</si>
  <si>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</si>
  <si>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</si>
  <si>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</si>
  <si>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</si>
  <si>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</si>
  <si>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</si>
  <si>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</si>
  <si>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</si>
  <si>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</si>
  <si>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</si>
  <si>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</si>
  <si>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</si>
  <si>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</si>
  <si>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</si>
  <si>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</si>
  <si>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</si>
  <si>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</si>
  <si>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</si>
  <si>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</si>
  <si>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</si>
  <si>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</si>
  <si>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</si>
  <si>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</si>
  <si>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</si>
  <si>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</si>
  <si>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</si>
  <si>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</si>
  <si>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</si>
  <si>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</si>
  <si>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</si>
  <si>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</si>
  <si>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</si>
  <si>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</si>
  <si>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</si>
  <si>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</si>
  <si>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</si>
  <si>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</si>
  <si>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</si>
  <si>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</si>
  <si>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</si>
  <si>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</si>
  <si>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</si>
  <si>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</si>
  <si>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</si>
  <si>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</si>
  <si>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</si>
  <si>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</si>
  <si>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</si>
  <si>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</si>
  <si>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</si>
  <si>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</si>
  <si>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</si>
  <si>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</si>
  <si>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</si>
  <si>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</si>
  <si>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</si>
  <si>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</si>
  <si>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</si>
  <si>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</si>
  <si>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</si>
  <si>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</si>
  <si>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</si>
  <si>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</si>
  <si>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</si>
  <si>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</si>
  <si>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</si>
  <si>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</si>
  <si>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</si>
  <si>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</si>
  <si>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</si>
  <si>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</si>
  <si>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</si>
  <si>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</si>
  <si>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</si>
  <si>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</si>
  <si>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</si>
  <si>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</si>
  <si>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</si>
  <si>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</si>
  <si>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</si>
  <si>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</si>
  <si>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</si>
  <si>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</si>
  <si>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</si>
  <si>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</si>
  <si>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</si>
  <si>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</si>
  <si>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</si>
  <si>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</si>
  <si>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</si>
  <si>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</si>
  <si>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</si>
  <si>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</si>
  <si>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</si>
  <si>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</si>
  <si>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</si>
  <si>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</si>
  <si>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</si>
  <si>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</si>
  <si>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</si>
  <si>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</si>
  <si>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</si>
  <si>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</si>
  <si>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</si>
  <si>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</si>
  <si>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</si>
  <si>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</si>
  <si>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</si>
  <si>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</si>
  <si>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</si>
  <si>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</si>
  <si>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</si>
  <si>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</si>
  <si>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</si>
  <si>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</si>
  <si>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</si>
  <si>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</si>
  <si>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</si>
  <si>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</si>
  <si>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</si>
  <si>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</si>
  <si>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</si>
  <si>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</si>
  <si>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</si>
  <si>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</si>
  <si>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</si>
  <si>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</si>
  <si>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</si>
  <si>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</si>
  <si>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</si>
  <si>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</si>
  <si>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</si>
  <si>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</si>
  <si>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</si>
  <si>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</si>
  <si>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</si>
  <si>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</si>
  <si>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</si>
  <si>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</si>
  <si>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</si>
  <si>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</si>
  <si>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</si>
  <si>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</si>
  <si>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</si>
  <si>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</si>
  <si>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</si>
  <si>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</si>
  <si>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</si>
  <si>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</si>
  <si>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</si>
  <si>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</si>
  <si>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</si>
  <si>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</si>
  <si>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</si>
  <si>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</si>
  <si>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</si>
  <si>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</si>
  <si>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</si>
  <si>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</si>
  <si>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</si>
  <si>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</si>
  <si>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</si>
  <si>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</si>
  <si>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</si>
  <si>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</si>
  <si>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</si>
  <si>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</si>
  <si>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</si>
  <si>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</si>
  <si>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</si>
  <si>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</si>
  <si>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</si>
  <si>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</si>
  <si>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</si>
  <si>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</si>
  <si>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</si>
  <si>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</si>
  <si>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</si>
  <si>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</si>
  <si>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</si>
  <si>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</si>
  <si>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</si>
  <si>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</si>
  <si>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</si>
  <si>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</si>
  <si>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</si>
  <si>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</si>
  <si>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</si>
  <si>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</si>
  <si>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</si>
  <si>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</si>
  <si>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</si>
  <si>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</si>
  <si>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</si>
  <si>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</si>
  <si>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</si>
  <si>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</si>
  <si>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</si>
  <si>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</si>
  <si>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</si>
  <si>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</si>
  <si>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</si>
  <si>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</si>
  <si>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</si>
  <si>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</si>
  <si>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</si>
  <si>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</si>
  <si>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</si>
  <si>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</si>
  <si>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</si>
  <si>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</si>
  <si>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</si>
  <si>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</si>
  <si>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</si>
  <si>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</si>
  <si>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</si>
  <si>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</si>
  <si>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</si>
  <si>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</si>
  <si>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</si>
  <si>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</si>
  <si>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</si>
  <si>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</si>
  <si>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</si>
  <si>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</si>
  <si>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</si>
  <si>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</si>
  <si>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</si>
  <si>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</si>
  <si>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</si>
  <si>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</si>
  <si>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</si>
  <si>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</si>
  <si>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</si>
  <si>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</si>
  <si>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</si>
  <si>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</si>
  <si>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</si>
  <si>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</si>
  <si>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</si>
  <si>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</si>
  <si>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</si>
  <si>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</si>
  <si>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</si>
  <si>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</si>
  <si>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</si>
  <si>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</si>
  <si>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</si>
  <si>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</si>
  <si>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</si>
  <si>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</si>
  <si>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</si>
  <si>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</si>
  <si>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</si>
  <si>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</si>
  <si>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</si>
  <si>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</si>
  <si>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</si>
  <si>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</si>
  <si>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</si>
  <si>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</si>
  <si>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</si>
  <si>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</si>
  <si>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</si>
  <si>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</si>
  <si>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</si>
  <si>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</si>
  <si>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</si>
  <si>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</si>
  <si>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</si>
  <si>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</si>
  <si>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</si>
  <si>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</si>
  <si>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</si>
  <si>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</si>
  <si>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</si>
  <si>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</si>
  <si>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</si>
  <si>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</si>
  <si>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</si>
  <si>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</si>
  <si>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</si>
  <si>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</si>
  <si>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</si>
  <si>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</si>
  <si>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</si>
  <si>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</si>
  <si>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</si>
  <si>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</si>
  <si>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</si>
  <si>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</si>
  <si>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</si>
  <si>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</si>
  <si>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</si>
  <si>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</si>
  <si>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</si>
  <si>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</si>
  <si>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</si>
  <si>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</si>
  <si>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</si>
  <si>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</si>
  <si>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</si>
  <si>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</si>
  <si>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</si>
  <si>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</si>
  <si>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</si>
  <si>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</si>
  <si>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</si>
  <si>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</si>
  <si>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</si>
  <si>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</si>
  <si>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</si>
  <si>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</si>
  <si>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</si>
  <si>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</si>
  <si>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</si>
  <si>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</si>
  <si>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</si>
  <si>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</si>
  <si>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</si>
  <si>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</si>
  <si>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</si>
  <si>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</si>
  <si>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</si>
  <si>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</si>
  <si>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</si>
  <si>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</si>
  <si>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</si>
  <si>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</si>
  <si>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</si>
  <si>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</si>
  <si>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</si>
  <si>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</si>
  <si>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</si>
  <si>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</si>
  <si>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</si>
  <si>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</si>
  <si>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</si>
  <si>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</si>
  <si>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</si>
  <si>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</si>
  <si>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</si>
  <si>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</si>
  <si>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</si>
  <si>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</si>
  <si>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</si>
  <si>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</si>
  <si>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</si>
  <si>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</si>
  <si>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</si>
  <si>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</si>
  <si>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</si>
  <si>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</si>
  <si>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</si>
  <si>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</si>
  <si>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</si>
  <si>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</si>
  <si>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</si>
  <si>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</si>
  <si>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</si>
  <si>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</si>
  <si>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</si>
  <si>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</si>
  <si>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</si>
  <si>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</si>
  <si>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</si>
  <si>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</si>
  <si>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</si>
  <si>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</si>
  <si>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</si>
  <si>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</si>
  <si>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</si>
  <si>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</si>
  <si>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</si>
  <si>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</si>
  <si>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</si>
  <si>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</si>
  <si>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</si>
  <si>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</si>
  <si>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</si>
  <si>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</si>
  <si>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</si>
  <si>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</si>
  <si>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</si>
  <si>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</si>
  <si>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</si>
  <si>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</si>
  <si>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</si>
  <si>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</si>
  <si>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</si>
  <si>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</si>
  <si>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</si>
  <si>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</si>
  <si>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</si>
  <si>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</si>
  <si>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</si>
  <si>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</si>
  <si>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</si>
  <si>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</si>
  <si>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</si>
  <si>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</si>
  <si>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</si>
  <si>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</si>
  <si>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</si>
  <si>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</si>
  <si>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</si>
  <si>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</si>
  <si>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</si>
  <si>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</si>
  <si>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</si>
  <si>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</si>
  <si>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</si>
  <si>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</si>
  <si>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</si>
  <si>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</si>
  <si>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</si>
  <si>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</si>
  <si>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</si>
  <si>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</si>
  <si>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</si>
  <si>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</si>
  <si>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</si>
  <si>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</si>
  <si>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</si>
  <si>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</si>
  <si>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</si>
  <si>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</si>
  <si>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</si>
  <si>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</si>
  <si>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</si>
  <si>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</si>
  <si>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</si>
  <si>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</si>
  <si>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</si>
  <si>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</si>
  <si>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</si>
  <si>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</si>
  <si>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</si>
  <si>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</si>
  <si>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</si>
  <si>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</si>
  <si>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</si>
  <si>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</si>
  <si>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</si>
  <si>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</si>
  <si>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</si>
  <si>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</si>
  <si>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</si>
  <si>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</si>
  <si>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</si>
  <si>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</si>
  <si>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</si>
  <si>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</si>
  <si>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</si>
  <si>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</si>
  <si>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</si>
  <si>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</si>
  <si>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</si>
  <si>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</si>
  <si>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</si>
  <si>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</si>
  <si>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</si>
  <si>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</si>
  <si>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</si>
  <si>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</si>
  <si>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</si>
  <si>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</si>
  <si>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</si>
  <si>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</si>
  <si>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</si>
  <si>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</si>
  <si>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</si>
  <si>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</si>
  <si>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</si>
  <si>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</si>
  <si>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</si>
  <si>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</si>
  <si>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</si>
  <si>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</si>
  <si>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</si>
  <si>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</si>
  <si>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</si>
  <si>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</si>
  <si>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</si>
  <si>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</si>
  <si>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</si>
  <si>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</si>
  <si>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</si>
  <si>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</si>
  <si>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</si>
  <si>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</si>
  <si>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</si>
  <si>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</si>
  <si>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</si>
  <si>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</si>
  <si>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</si>
  <si>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</si>
  <si>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</si>
  <si>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</si>
  <si>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</si>
  <si>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</si>
  <si>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</si>
  <si>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</si>
  <si>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</si>
  <si>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</si>
  <si>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</si>
  <si>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</si>
  <si>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</si>
  <si>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</si>
  <si>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</si>
  <si>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</si>
  <si>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</si>
  <si>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</si>
  <si>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</si>
  <si>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</si>
  <si>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</si>
  <si>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</si>
  <si>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</si>
  <si>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</si>
  <si>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</si>
  <si>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</si>
  <si>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</si>
  <si>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</si>
  <si>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</si>
  <si>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</si>
  <si>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</si>
  <si>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</si>
  <si>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</si>
  <si>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</si>
  <si>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</si>
  <si>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</si>
  <si>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</si>
  <si>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</si>
  <si>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</si>
  <si>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</si>
  <si>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</si>
  <si>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</si>
  <si>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</si>
  <si>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</si>
  <si>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</si>
  <si>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</si>
  <si>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</si>
  <si>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</si>
  <si>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</si>
  <si>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</si>
  <si>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</si>
  <si>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</si>
  <si>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</si>
  <si>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</si>
  <si>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</si>
  <si>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</si>
  <si>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</si>
  <si>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</si>
  <si>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</si>
  <si>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</si>
  <si>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</si>
  <si>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</si>
  <si>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</si>
  <si>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</si>
  <si>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</si>
  <si>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</si>
  <si>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</si>
  <si>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</si>
  <si>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</si>
  <si>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</si>
  <si>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</si>
  <si>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</si>
  <si>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</si>
  <si>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</si>
  <si>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</si>
  <si>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</si>
  <si>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</si>
  <si>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</si>
  <si>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</si>
  <si>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</si>
  <si>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</si>
  <si>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</si>
  <si>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</si>
  <si>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</si>
  <si>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</si>
  <si>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</si>
  <si>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</si>
  <si>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</si>
  <si>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</si>
  <si>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</si>
  <si>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</si>
  <si>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</si>
  <si>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</si>
  <si>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</si>
  <si>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</si>
  <si>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</si>
  <si>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</si>
  <si>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</si>
  <si>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</si>
  <si>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</si>
  <si>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</si>
  <si>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</si>
  <si>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</si>
  <si>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</si>
  <si>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</si>
  <si>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</si>
  <si>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</si>
  <si>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</si>
  <si>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</si>
  <si>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</si>
  <si>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</si>
  <si>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</si>
  <si>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</si>
  <si>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</si>
  <si>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</si>
  <si>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</si>
  <si>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</si>
  <si>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</si>
  <si>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</si>
  <si>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</si>
  <si>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</si>
  <si>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</si>
  <si>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</si>
  <si>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</si>
  <si>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</si>
  <si>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</si>
  <si>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</si>
  <si>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</si>
  <si>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</si>
  <si>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</si>
  <si>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</si>
  <si>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</si>
  <si>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</si>
  <si>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</si>
  <si>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</si>
  <si>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</si>
  <si>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</si>
  <si>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</si>
  <si>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</si>
  <si>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</si>
  <si>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</si>
  <si>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</si>
  <si>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</si>
  <si>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</si>
  <si>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</si>
  <si>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</si>
  <si>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</si>
  <si>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</si>
  <si>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</si>
  <si>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</si>
  <si>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</si>
  <si>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</si>
  <si>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</si>
  <si>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</si>
  <si>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</si>
  <si>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</si>
  <si>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</si>
  <si>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</si>
  <si>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</si>
  <si>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</si>
  <si>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</si>
  <si>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</si>
  <si>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</si>
  <si>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</si>
  <si>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</si>
  <si>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</si>
  <si>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</si>
  <si>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</si>
  <si>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</si>
  <si>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</si>
  <si>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</si>
  <si>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</si>
  <si>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</si>
  <si>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</si>
  <si>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</si>
  <si>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</si>
  <si>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</si>
  <si>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</si>
  <si>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</si>
  <si>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</si>
  <si>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</si>
  <si>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</si>
  <si>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</si>
  <si>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</si>
  <si>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</si>
  <si>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</si>
  <si>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</si>
  <si>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</si>
  <si>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</si>
  <si>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</si>
  <si>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</si>
  <si>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</si>
  <si>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</si>
  <si>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</si>
  <si>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</si>
  <si>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</si>
  <si>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</si>
  <si>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</si>
  <si>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</si>
  <si>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</si>
  <si>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</si>
  <si>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</si>
  <si>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</si>
  <si>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</si>
  <si>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</si>
  <si>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</si>
  <si>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</si>
  <si>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</si>
  <si>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</si>
  <si>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</si>
  <si>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</si>
  <si>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</si>
  <si>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</si>
  <si>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</si>
  <si>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</si>
  <si>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</si>
  <si>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</si>
  <si>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</si>
  <si>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</si>
  <si>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</si>
  <si>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</si>
  <si>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</si>
  <si>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</si>
  <si>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</si>
  <si>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</si>
  <si>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</si>
  <si>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</si>
  <si>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</si>
  <si>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</si>
  <si>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</si>
  <si>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</si>
  <si>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</si>
  <si>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</si>
  <si>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</si>
  <si>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</si>
  <si>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</si>
  <si>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</si>
  <si>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</si>
  <si>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</si>
  <si>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</si>
  <si>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</si>
  <si>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</si>
  <si>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</si>
  <si>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</si>
  <si>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</si>
  <si>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</si>
  <si>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</si>
  <si>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</si>
  <si>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</si>
  <si>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</si>
  <si>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</si>
  <si>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</si>
  <si>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</si>
  <si>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</si>
  <si>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</si>
  <si>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</si>
  <si>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</si>
  <si>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</si>
  <si>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</si>
  <si>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</si>
  <si>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</si>
  <si>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</si>
  <si>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</si>
  <si>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</si>
  <si>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</si>
  <si>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</si>
  <si>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</si>
  <si>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</si>
  <si>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</si>
  <si>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</si>
  <si>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</si>
  <si>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</si>
  <si>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</si>
  <si>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</si>
  <si>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</si>
  <si>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</si>
  <si>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</si>
  <si>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</si>
  <si>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</si>
  <si>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</si>
  <si>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</si>
  <si>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</si>
  <si>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</si>
  <si>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</si>
  <si>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</si>
  <si>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</si>
  <si>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</si>
  <si>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</si>
  <si>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</si>
  <si>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</si>
  <si>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</si>
  <si>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</si>
  <si>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</si>
  <si>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</si>
  <si>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</si>
  <si>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</si>
  <si>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</si>
  <si>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</si>
  <si>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</si>
  <si>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</si>
  <si>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</si>
  <si>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</si>
  <si>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</si>
  <si>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</si>
  <si>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</si>
  <si>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</si>
  <si>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</si>
  <si>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</si>
  <si>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</si>
  <si>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</si>
  <si>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</si>
  <si>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</si>
  <si>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</si>
  <si>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</si>
  <si>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</si>
  <si>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</si>
  <si>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</si>
  <si>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</si>
  <si>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</si>
  <si>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</si>
  <si>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</si>
  <si>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</si>
  <si>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</si>
  <si>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</si>
  <si>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</si>
  <si>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</si>
  <si>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</si>
  <si>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</si>
  <si>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</si>
  <si>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</si>
  <si>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</si>
  <si>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</si>
  <si>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</si>
  <si>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</si>
  <si>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</si>
  <si>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</si>
  <si>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</si>
  <si>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</si>
  <si>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</si>
  <si>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</si>
  <si>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</si>
  <si>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</si>
  <si>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</si>
  <si>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</si>
  <si>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</si>
  <si>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</si>
  <si>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</si>
  <si>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</si>
  <si>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</si>
  <si>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</si>
  <si>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</si>
  <si>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</si>
  <si>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</si>
  <si>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</si>
  <si>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</si>
  <si>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</si>
  <si>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</si>
  <si>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</si>
  <si>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</si>
  <si>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</si>
  <si>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</si>
  <si>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</si>
  <si>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</si>
  <si>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</si>
  <si>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</si>
  <si>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</si>
  <si>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</si>
  <si>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</si>
  <si>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</si>
  <si>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</si>
  <si>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</si>
  <si>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</si>
  <si>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</si>
  <si>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</si>
  <si>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</si>
  <si>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</si>
  <si>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</si>
  <si>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</si>
  <si>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</si>
  <si>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</si>
  <si>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</si>
  <si>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</si>
  <si>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</si>
  <si>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</si>
  <si>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</si>
  <si>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</si>
  <si>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</si>
  <si>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</si>
  <si>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</si>
  <si>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</si>
  <si>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</si>
  <si>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</si>
  <si>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</si>
  <si>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</si>
  <si>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</si>
  <si>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</si>
  <si>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</si>
  <si>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</si>
  <si>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</si>
  <si>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</si>
  <si>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</si>
  <si>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</si>
  <si>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</si>
  <si>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</si>
  <si>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</si>
  <si>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</si>
  <si>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</si>
  <si>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</si>
  <si>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</si>
  <si>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</si>
  <si>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</si>
  <si>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</si>
  <si>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</si>
  <si>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</si>
  <si>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</si>
  <si>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</si>
  <si>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</si>
  <si>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</si>
  <si>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</si>
  <si>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</si>
  <si>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</si>
  <si>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</si>
  <si>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</si>
  <si>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</si>
  <si>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</si>
  <si>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</si>
  <si>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</si>
  <si>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</si>
  <si>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</si>
  <si>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</si>
  <si>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</si>
  <si>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</si>
  <si>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</si>
  <si>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</si>
  <si>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</si>
  <si>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</si>
  <si>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</si>
  <si>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</si>
  <si>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</si>
  <si>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</si>
  <si>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</si>
  <si>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</si>
  <si>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</si>
  <si>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</si>
  <si>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</si>
  <si>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</si>
  <si>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</si>
  <si>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</si>
  <si>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</si>
  <si>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</si>
  <si>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</si>
  <si>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</si>
  <si>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</si>
  <si>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</si>
  <si>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</si>
  <si>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</si>
  <si>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</si>
  <si>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</si>
  <si>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</si>
  <si>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</si>
  <si>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</si>
  <si>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</si>
  <si>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</si>
  <si>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</si>
  <si>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</si>
  <si>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</si>
  <si>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</si>
  <si>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</si>
  <si>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</si>
  <si>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</si>
  <si>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</si>
  <si>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</si>
  <si>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</si>
  <si>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</si>
  <si>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</si>
  <si>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</si>
  <si>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</si>
  <si>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</si>
  <si>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</si>
  <si>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</si>
  <si>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</si>
  <si>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</si>
  <si>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</si>
  <si>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</si>
  <si>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</si>
  <si>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</si>
  <si>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</si>
  <si>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</si>
  <si>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</si>
  <si>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</si>
  <si>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</si>
  <si>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</si>
  <si>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</si>
  <si>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</si>
  <si>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</si>
  <si>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</si>
  <si>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</si>
  <si>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</si>
  <si>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</si>
  <si>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</si>
  <si>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</si>
  <si>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</si>
  <si>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</si>
  <si>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</si>
  <si>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</si>
  <si>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</si>
  <si>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</si>
  <si>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</si>
  <si>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</si>
  <si>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</si>
  <si>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</si>
  <si>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</si>
  <si>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</si>
  <si>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</si>
  <si>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</si>
  <si>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</si>
  <si>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</si>
  <si>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</si>
  <si>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</si>
  <si>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</si>
  <si>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</si>
  <si>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</si>
  <si>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</si>
  <si>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</si>
  <si>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</si>
  <si>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</si>
  <si>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</si>
  <si>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</si>
  <si>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</si>
  <si>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</si>
  <si>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</si>
  <si>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</si>
  <si>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</si>
  <si>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</si>
  <si>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</si>
  <si>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</si>
  <si>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</si>
  <si>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</si>
  <si>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</si>
  <si>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</si>
  <si>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</si>
  <si>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</si>
  <si>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</si>
  <si>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</si>
  <si>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</si>
  <si>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</si>
  <si>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</si>
  <si>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</si>
  <si>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</si>
  <si>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</si>
  <si>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</si>
  <si>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</si>
  <si>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</si>
  <si>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</si>
  <si>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</si>
  <si>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</si>
  <si>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</si>
  <si>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</si>
  <si>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</si>
  <si>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</si>
  <si>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</si>
  <si>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</si>
  <si>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</si>
  <si>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</si>
  <si>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</si>
  <si>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</si>
  <si>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</si>
  <si>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</si>
  <si>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</si>
  <si>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</si>
  <si>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</si>
  <si>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</si>
  <si>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</si>
  <si>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</si>
  <si>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</si>
  <si>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</si>
  <si>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</si>
  <si>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</si>
  <si>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</si>
  <si>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</si>
  <si>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</si>
  <si>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</si>
  <si>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</si>
  <si>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</si>
  <si>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</si>
  <si>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</si>
  <si>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</si>
  <si>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</si>
  <si>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</si>
  <si>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</si>
  <si>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</si>
  <si>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</si>
  <si>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</si>
  <si>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</si>
  <si>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</si>
  <si>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</si>
  <si>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</si>
  <si>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</si>
  <si>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</si>
  <si>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</si>
  <si>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</si>
  <si>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</si>
  <si>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</si>
  <si>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</si>
  <si>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</si>
  <si>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</si>
  <si>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</si>
  <si>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</si>
  <si>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</si>
  <si>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</si>
  <si>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</si>
  <si>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</si>
  <si>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</si>
  <si>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</si>
  <si>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</si>
  <si>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</si>
  <si>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</si>
  <si>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</si>
  <si>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</si>
  <si>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</si>
  <si>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</si>
  <si>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</si>
  <si>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</si>
  <si>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</si>
  <si>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</si>
  <si>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</si>
  <si>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</si>
  <si>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</si>
  <si>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</si>
  <si>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</si>
  <si>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</si>
  <si>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</si>
  <si>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</si>
  <si>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</si>
  <si>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</si>
  <si>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</si>
  <si>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</si>
  <si>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</si>
  <si>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</si>
  <si>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</si>
  <si>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</si>
  <si>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</si>
  <si>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</si>
  <si>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</si>
  <si>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</si>
  <si>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</si>
  <si>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</si>
  <si>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</si>
  <si>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</si>
  <si>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</si>
  <si>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</si>
  <si>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</si>
  <si>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</si>
  <si>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</si>
  <si>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</si>
  <si>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</si>
  <si>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</si>
  <si>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</si>
  <si>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</si>
  <si>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</si>
  <si>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</si>
  <si>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</si>
  <si>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</si>
  <si>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</si>
  <si>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</si>
  <si>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</si>
  <si>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</si>
  <si>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</si>
  <si>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</si>
  <si>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</si>
  <si>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</si>
  <si>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</si>
  <si>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</si>
  <si>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</si>
  <si>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</si>
  <si>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</si>
  <si>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</si>
  <si>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</si>
  <si>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</si>
  <si>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</si>
  <si>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</si>
  <si>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</si>
  <si>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</si>
  <si>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</si>
  <si>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</si>
  <si>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</si>
  <si>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</si>
  <si>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</si>
  <si>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</si>
  <si>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</si>
  <si>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</si>
  <si>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</si>
  <si>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</si>
  <si>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</si>
  <si>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</si>
  <si>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</si>
  <si>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</si>
  <si>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</si>
  <si>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</si>
  <si>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</si>
  <si>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</si>
  <si>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</si>
  <si>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</si>
  <si>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</si>
  <si>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</si>
  <si>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</si>
  <si>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</si>
  <si>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</si>
  <si>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</si>
  <si>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</si>
  <si>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</si>
  <si>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</si>
  <si>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</si>
  <si>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</si>
  <si>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</si>
  <si>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</si>
  <si>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</si>
  <si>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</si>
  <si>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</si>
  <si>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</si>
  <si>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</si>
  <si>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</si>
  <si>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</si>
  <si>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</si>
  <si>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</si>
  <si>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</si>
  <si>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</si>
  <si>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</si>
  <si>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</si>
  <si>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</si>
  <si>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</si>
  <si>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</si>
  <si>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</si>
  <si>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</si>
  <si>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</si>
  <si>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</si>
  <si>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</si>
  <si>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</si>
  <si>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</si>
  <si>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</si>
  <si>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</si>
  <si>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</si>
  <si>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</si>
  <si>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</si>
  <si>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</si>
  <si>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</si>
  <si>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</si>
  <si>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</si>
  <si>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</si>
  <si>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</si>
  <si>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</si>
  <si>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</si>
  <si>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</si>
  <si>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</si>
  <si>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</si>
  <si>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</si>
  <si>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</si>
  <si>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</si>
  <si>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</si>
  <si>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</si>
  <si>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</si>
  <si>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</si>
  <si>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</si>
  <si>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</si>
  <si>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</si>
  <si>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</si>
  <si>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</si>
  <si>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</si>
  <si>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</si>
  <si>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</si>
  <si>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</si>
  <si>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</si>
  <si>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</si>
  <si>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</si>
  <si>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</si>
  <si>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</si>
  <si>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</si>
  <si>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</si>
  <si>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</si>
  <si>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</si>
  <si>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</si>
  <si>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</si>
  <si>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</si>
  <si>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</si>
  <si>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</si>
  <si>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</si>
  <si>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</si>
  <si>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</si>
  <si>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</si>
  <si>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</si>
  <si>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</si>
  <si>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</si>
  <si>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</si>
  <si>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</si>
  <si>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</si>
  <si>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</si>
  <si>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</si>
  <si>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</si>
  <si>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</si>
  <si>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</si>
  <si>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</si>
  <si>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</si>
  <si>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</si>
  <si>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</si>
  <si>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</si>
  <si>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</si>
  <si>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</si>
  <si>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</si>
  <si>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</si>
  <si>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</si>
  <si>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</si>
  <si>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</si>
  <si>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</si>
  <si>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</si>
  <si>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</si>
  <si>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</si>
  <si>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</si>
  <si>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</si>
  <si>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</si>
  <si>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</si>
  <si>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</si>
  <si>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</si>
  <si>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</si>
  <si>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</si>
  <si>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</si>
  <si>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</si>
  <si>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</si>
  <si>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</si>
  <si>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</si>
  <si>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</si>
  <si>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</si>
  <si>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</si>
  <si>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</si>
  <si>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</si>
  <si>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</si>
  <si>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</si>
  <si>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</si>
  <si>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</si>
  <si>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</si>
  <si>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</si>
  <si>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</si>
  <si>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</si>
  <si>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</si>
  <si>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</si>
  <si>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</si>
  <si>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</si>
  <si>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</si>
  <si>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</si>
  <si>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</si>
  <si>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</si>
  <si>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</si>
  <si>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</si>
  <si>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</si>
  <si>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</si>
  <si>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</si>
  <si>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</si>
  <si>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</si>
  <si>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</si>
  <si>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</si>
  <si>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</si>
  <si>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</si>
  <si>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</si>
  <si>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</si>
  <si>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</si>
  <si>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</si>
  <si>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</si>
  <si>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</si>
  <si>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</si>
  <si>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</si>
  <si>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</si>
  <si>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</si>
  <si>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</si>
  <si>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</si>
  <si>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</si>
  <si>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</si>
  <si>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</si>
  <si>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</si>
  <si>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</si>
  <si>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</si>
  <si>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</si>
  <si>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</si>
  <si>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</si>
  <si>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</si>
  <si>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</si>
  <si>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</si>
  <si>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</si>
  <si>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</si>
  <si>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</si>
  <si>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</si>
  <si>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</si>
  <si>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</si>
  <si>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</si>
  <si>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</si>
  <si>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</si>
  <si>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</si>
  <si>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</si>
  <si>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</si>
  <si>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</si>
  <si>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</si>
  <si>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</si>
  <si>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</si>
  <si>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</si>
  <si>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</si>
  <si>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</si>
  <si>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</si>
  <si>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</si>
  <si>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</si>
  <si>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</si>
  <si>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</si>
  <si>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</si>
  <si>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</si>
  <si>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</si>
  <si>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</si>
  <si>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</si>
  <si>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</si>
  <si>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</si>
  <si>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</si>
  <si>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</si>
  <si>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</si>
  <si>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</si>
  <si>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</si>
  <si>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</si>
  <si>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</si>
  <si>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</si>
  <si>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</si>
  <si>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</si>
  <si>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</si>
  <si>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</si>
  <si>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</si>
  <si>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</si>
  <si>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</si>
  <si>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</si>
  <si>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</si>
  <si>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</si>
  <si>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</si>
  <si>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</si>
  <si>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</si>
  <si>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</si>
  <si>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</si>
  <si>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</si>
  <si>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</si>
  <si>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</si>
  <si>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</si>
  <si>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</si>
  <si>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</si>
  <si>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</si>
  <si>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</si>
  <si>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</si>
  <si>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</si>
  <si>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</si>
  <si>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</si>
  <si>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</si>
  <si>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</si>
  <si>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</si>
  <si>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</si>
  <si>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</si>
  <si>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</si>
  <si>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</si>
  <si>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</si>
  <si>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</si>
  <si>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</si>
  <si>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</si>
  <si>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</si>
  <si>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</si>
  <si>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</si>
  <si>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</si>
  <si>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</si>
  <si>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</si>
  <si>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</si>
  <si>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</si>
  <si>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</si>
  <si>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</si>
  <si>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</si>
  <si>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</si>
  <si>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</si>
  <si>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</si>
  <si>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</si>
  <si>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</si>
  <si>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</si>
  <si>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</si>
  <si>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</si>
  <si>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</si>
  <si>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</si>
  <si>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</si>
  <si>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</si>
  <si>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</si>
  <si>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</si>
  <si>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</si>
  <si>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</si>
  <si>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</si>
  <si>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</si>
  <si>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</si>
  <si>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</si>
  <si>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</si>
  <si>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</si>
  <si>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</si>
  <si>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</si>
  <si>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</si>
  <si>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</si>
  <si>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</si>
  <si>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</si>
  <si>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</si>
  <si>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</si>
  <si>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</si>
  <si>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</si>
  <si>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</si>
  <si>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</si>
  <si>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</si>
  <si>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</si>
  <si>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</si>
  <si>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</si>
  <si>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</si>
  <si>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</si>
  <si>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</si>
  <si>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</si>
  <si>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</si>
  <si>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</si>
  <si>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</si>
  <si>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</si>
  <si>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</si>
  <si>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</si>
  <si>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</si>
  <si>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</si>
  <si>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</si>
  <si>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</si>
  <si>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</si>
  <si>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</si>
  <si>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</si>
  <si>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</si>
  <si>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</si>
  <si>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</si>
  <si>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</si>
  <si>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</si>
  <si>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</si>
  <si>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</si>
  <si>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</si>
  <si>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</si>
  <si>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</si>
  <si>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</si>
  <si>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</si>
  <si>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</si>
  <si>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</si>
  <si>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</si>
  <si>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</si>
  <si>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</si>
  <si>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</si>
  <si>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</si>
  <si>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</si>
  <si>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</si>
  <si>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</si>
  <si>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</si>
  <si>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</si>
  <si>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</si>
  <si>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</si>
  <si>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</si>
  <si>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</si>
  <si>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</si>
  <si>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</si>
  <si>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</si>
  <si>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</si>
  <si>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</si>
  <si>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</si>
  <si>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</si>
  <si>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</si>
  <si>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</si>
  <si>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</si>
  <si>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</si>
  <si>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</si>
  <si>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</si>
  <si>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</si>
  <si>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</si>
  <si>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</si>
  <si>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</si>
  <si>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</si>
  <si>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</si>
  <si>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</si>
  <si>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</si>
  <si>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</si>
  <si>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</si>
  <si>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</si>
  <si>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</si>
  <si>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</si>
  <si>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</si>
  <si>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</si>
  <si>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</si>
  <si>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</si>
  <si>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</si>
  <si>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</si>
  <si>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</si>
  <si>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</si>
  <si>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</si>
  <si>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</si>
  <si>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</si>
  <si>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</si>
  <si>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</si>
  <si>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</si>
  <si>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</si>
  <si>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</si>
  <si>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</si>
  <si>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</si>
  <si>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</si>
  <si>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</si>
  <si>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</si>
  <si>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</si>
  <si>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</si>
  <si>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</si>
  <si>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</si>
  <si>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</si>
  <si>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</si>
  <si>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</si>
  <si>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</si>
  <si>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</si>
  <si>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</si>
  <si>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</si>
  <si>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</si>
  <si>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</si>
  <si>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</si>
  <si>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</si>
  <si>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</si>
  <si>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</si>
  <si>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</si>
  <si>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</si>
  <si>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</si>
  <si>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</si>
  <si>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</si>
  <si>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</si>
  <si>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</si>
  <si>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</si>
  <si>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</si>
  <si>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</si>
  <si>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</si>
  <si>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</si>
  <si>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</si>
  <si>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</si>
  <si>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</si>
  <si>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</si>
  <si>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</si>
  <si>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</si>
  <si>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</si>
  <si>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</si>
  <si>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</si>
  <si>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</si>
  <si>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</si>
  <si>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</si>
  <si>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</si>
  <si>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</si>
  <si>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</si>
  <si>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</si>
  <si>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</si>
  <si>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</si>
  <si>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</si>
  <si>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</si>
  <si>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</si>
  <si>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</si>
  <si>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</si>
  <si>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</si>
  <si>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</si>
  <si>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</si>
  <si>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</si>
  <si>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</si>
  <si>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</si>
  <si>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</si>
  <si>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</si>
  <si>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</si>
  <si>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</si>
  <si>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</si>
  <si>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</si>
  <si>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</si>
  <si>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</si>
  <si>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</si>
  <si>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</si>
  <si>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</si>
  <si>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</si>
  <si>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</si>
  <si>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</si>
  <si>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</si>
  <si>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</si>
  <si>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</si>
  <si>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</si>
  <si>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</si>
  <si>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</si>
  <si>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</si>
  <si>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</si>
  <si>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</si>
  <si>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</si>
  <si>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</si>
  <si>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</si>
  <si>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</si>
  <si>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</si>
  <si>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</si>
  <si>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</si>
  <si>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</si>
  <si>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</si>
  <si>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</si>
  <si>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</si>
  <si>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</si>
  <si>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</si>
  <si>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</si>
  <si>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</si>
  <si>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</si>
  <si>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</si>
  <si>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</si>
  <si>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</si>
  <si>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</si>
  <si>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</si>
  <si>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</si>
  <si>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</si>
  <si>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</si>
  <si>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</si>
  <si>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</si>
  <si>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</si>
  <si>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</si>
  <si>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</si>
  <si>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</si>
  <si>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</si>
  <si>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</si>
  <si>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</si>
  <si>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</si>
  <si>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</si>
  <si>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</si>
  <si>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</si>
  <si>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</si>
  <si>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</si>
  <si>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</si>
  <si>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</si>
  <si>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</si>
  <si>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</si>
  <si>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</si>
  <si>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</si>
  <si>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</si>
  <si>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</si>
  <si>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</si>
  <si>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</si>
  <si>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</si>
  <si>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</si>
  <si>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</si>
  <si>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</si>
  <si>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</si>
  <si>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</si>
  <si>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</si>
  <si>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</si>
  <si>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</si>
  <si>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</si>
  <si>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</si>
  <si>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</si>
  <si>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</si>
  <si>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</si>
  <si>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</si>
  <si>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</si>
  <si>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</si>
  <si>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</si>
  <si>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</si>
  <si>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</si>
  <si>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</si>
  <si>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</si>
  <si>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</si>
  <si>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</si>
  <si>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</si>
  <si>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</si>
  <si>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</si>
  <si>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</si>
  <si>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</si>
  <si>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</si>
  <si>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</si>
  <si>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</si>
  <si>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</si>
  <si>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</si>
  <si>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</si>
  <si>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</si>
  <si>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</si>
  <si>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</si>
  <si>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</si>
  <si>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</si>
  <si>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</si>
  <si>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</si>
  <si>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</si>
  <si>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</si>
  <si>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</si>
  <si>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</si>
  <si>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</si>
  <si>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</si>
  <si>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</si>
  <si>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</si>
  <si>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</si>
  <si>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</si>
  <si>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</si>
  <si>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</si>
  <si>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</si>
  <si>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</si>
  <si>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</si>
  <si>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</si>
  <si>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</si>
  <si>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</si>
  <si>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</si>
  <si>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</si>
  <si>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</si>
  <si>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</si>
  <si>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</si>
  <si>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</si>
  <si>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</si>
  <si>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</si>
  <si>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</si>
  <si>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</si>
  <si>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</si>
  <si>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</si>
  <si>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</si>
  <si>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</si>
  <si>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</si>
  <si>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</si>
  <si>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</si>
  <si>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</si>
  <si>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</si>
  <si>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</si>
  <si>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</si>
  <si>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</si>
  <si>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</si>
  <si>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</si>
  <si>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</si>
  <si>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</si>
  <si>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</si>
  <si>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</si>
  <si>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</si>
  <si>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</si>
  <si>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</si>
  <si>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</si>
  <si>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</si>
  <si>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</si>
  <si>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</si>
  <si>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</si>
  <si>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</si>
  <si>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</si>
  <si>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</si>
  <si>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</si>
  <si>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</si>
  <si>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</si>
  <si>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</si>
  <si>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</si>
  <si>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</si>
  <si>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</si>
  <si>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</si>
  <si>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</si>
  <si>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</si>
  <si>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</si>
  <si>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</si>
  <si>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</si>
  <si>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</si>
  <si>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</si>
  <si>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</si>
  <si>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</si>
  <si>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</si>
  <si>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</si>
  <si>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</si>
  <si>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</si>
  <si>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</si>
  <si>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</si>
  <si>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</si>
  <si>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</si>
  <si>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</si>
  <si>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</si>
  <si>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</si>
  <si>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</si>
  <si>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</si>
  <si>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</si>
  <si>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</si>
  <si>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</si>
  <si>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</si>
  <si>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</si>
  <si>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</si>
  <si>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</si>
  <si>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</si>
  <si>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</si>
  <si>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</si>
  <si>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</si>
  <si>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</si>
  <si>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</si>
  <si>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</si>
  <si>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</si>
  <si>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</si>
  <si>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</si>
  <si>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</si>
  <si>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</si>
  <si>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</si>
  <si>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</si>
  <si>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</si>
  <si>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</si>
  <si>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</si>
  <si>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</si>
  <si>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</si>
  <si>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</si>
  <si>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</si>
  <si>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</si>
  <si>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</si>
  <si>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</si>
  <si>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</si>
  <si>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</si>
  <si>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</si>
  <si>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</si>
  <si>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</si>
  <si>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</si>
  <si>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</si>
  <si>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</si>
  <si>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</si>
  <si>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</si>
  <si>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</si>
  <si>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</si>
  <si>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</si>
  <si>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</si>
  <si>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</si>
  <si>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</si>
  <si>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</si>
  <si>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</si>
  <si>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</si>
  <si>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</si>
  <si>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</si>
  <si>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</si>
  <si>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</si>
  <si>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</si>
  <si>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</si>
  <si>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</si>
  <si>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</si>
  <si>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</si>
  <si>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</si>
  <si>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</si>
  <si>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</si>
  <si>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</si>
  <si>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</si>
  <si>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</si>
  <si>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</si>
  <si>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</si>
  <si>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</si>
  <si>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</si>
  <si>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</si>
  <si>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</si>
  <si>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</si>
  <si>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</si>
  <si>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</si>
  <si>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</si>
  <si>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</si>
  <si>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</si>
  <si>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</si>
  <si>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</si>
  <si>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</si>
  <si>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</si>
  <si>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</si>
  <si>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</si>
  <si>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</si>
  <si>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</si>
  <si>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</si>
  <si>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</si>
  <si>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</si>
  <si>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</si>
  <si>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</si>
  <si>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</si>
  <si>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</si>
  <si>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</si>
  <si>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</si>
  <si>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</si>
  <si>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</si>
  <si>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</si>
  <si>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</si>
  <si>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</si>
  <si>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</si>
  <si>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</si>
  <si>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</si>
  <si>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</si>
  <si>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</si>
  <si>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</si>
  <si>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</si>
  <si>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</si>
  <si>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</si>
  <si>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</si>
  <si>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</si>
  <si>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</si>
  <si>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</si>
  <si>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</si>
  <si>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</si>
  <si>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</si>
  <si>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</si>
  <si>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</si>
  <si>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</si>
  <si>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</si>
  <si>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</si>
  <si>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</si>
  <si>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</si>
  <si>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</si>
  <si>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</si>
  <si>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</si>
  <si>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</si>
  <si>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</si>
  <si>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</si>
  <si>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</si>
  <si>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</si>
  <si>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</si>
  <si>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</si>
  <si>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</si>
  <si>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</si>
  <si>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</si>
  <si>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</si>
  <si>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</si>
  <si>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</si>
  <si>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</si>
  <si>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</si>
  <si>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</si>
  <si>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</si>
  <si>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</si>
  <si>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</si>
  <si>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</si>
  <si>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</si>
  <si>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</si>
  <si>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</si>
  <si>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</si>
  <si>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</si>
  <si>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</si>
  <si>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</si>
  <si>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</si>
  <si>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</si>
  <si>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</si>
  <si>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</si>
  <si>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</si>
  <si>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</si>
  <si>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</si>
  <si>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</si>
  <si>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</si>
  <si>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</si>
  <si>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</si>
  <si>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</si>
  <si>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</si>
  <si>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</si>
  <si>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</si>
  <si>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</si>
  <si>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</si>
  <si>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</si>
  <si>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</si>
  <si>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</si>
  <si>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</si>
  <si>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</si>
  <si>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</si>
  <si>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</si>
  <si>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</si>
  <si>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</si>
  <si>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</si>
  <si>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</si>
  <si>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</si>
  <si>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</si>
  <si>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</si>
  <si>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</si>
  <si>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</si>
  <si>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</si>
  <si>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</si>
  <si>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</si>
  <si>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</si>
  <si>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</si>
  <si>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</si>
  <si>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</si>
  <si>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</si>
  <si>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</si>
  <si>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</si>
  <si>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</si>
  <si>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</si>
  <si>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</si>
  <si>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</si>
  <si>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</si>
  <si>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</si>
  <si>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</si>
  <si>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</si>
  <si>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</si>
  <si>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</si>
  <si>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</si>
  <si>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</si>
  <si>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</si>
  <si>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</si>
  <si>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</si>
  <si>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</si>
  <si>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</si>
  <si>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</si>
  <si>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</si>
  <si>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</si>
  <si>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</si>
  <si>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</si>
  <si>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</si>
  <si>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</si>
  <si>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</si>
  <si>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</si>
  <si>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</si>
  <si>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</si>
  <si>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</si>
  <si>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</si>
  <si>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</si>
  <si>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</si>
  <si>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</si>
  <si>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</si>
  <si>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</si>
  <si>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</si>
  <si>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</si>
  <si>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</si>
  <si>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</si>
  <si>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</si>
  <si>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</si>
  <si>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</si>
  <si>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</si>
  <si>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</si>
  <si>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</si>
  <si>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</si>
  <si>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</si>
  <si>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</si>
  <si>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</si>
  <si>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</si>
  <si>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</si>
  <si>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</si>
  <si>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</si>
  <si>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</si>
  <si>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</si>
  <si>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</si>
  <si>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</si>
  <si>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</si>
  <si>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</si>
  <si>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</si>
  <si>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</si>
  <si>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</si>
  <si>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</si>
  <si>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</si>
  <si>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</si>
  <si>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</si>
  <si>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</si>
  <si>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</si>
  <si>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</si>
  <si>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</si>
  <si>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</si>
  <si>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</si>
  <si>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</si>
  <si>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</si>
  <si>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</si>
  <si>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</si>
  <si>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</si>
  <si>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</si>
  <si>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</si>
  <si>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</si>
  <si>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</si>
  <si>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</si>
  <si>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</si>
  <si>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</si>
  <si>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</si>
  <si>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</si>
  <si>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</si>
  <si>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</si>
  <si>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</si>
  <si>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</si>
  <si>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</si>
  <si>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</si>
  <si>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</si>
  <si>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</si>
  <si>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</si>
  <si>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</si>
  <si>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</si>
  <si>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</si>
  <si>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</si>
  <si>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</si>
  <si>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</si>
  <si>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</si>
  <si>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</si>
  <si>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</si>
  <si>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</si>
  <si>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</si>
  <si>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</si>
  <si>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</si>
  <si>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</si>
  <si>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</si>
  <si>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</si>
  <si>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</si>
  <si>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</si>
  <si>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</si>
  <si>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</si>
  <si>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</si>
  <si>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</si>
  <si>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</si>
  <si>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</si>
  <si>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</si>
  <si>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</si>
  <si>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</si>
  <si>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</si>
  <si>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</si>
  <si>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</si>
  <si>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</si>
  <si>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</si>
  <si>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</si>
  <si>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</si>
  <si>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</si>
  <si>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</si>
  <si>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</si>
  <si>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</si>
  <si>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</si>
  <si>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</si>
  <si>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</si>
  <si>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</si>
  <si>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</si>
  <si>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</si>
  <si>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</si>
  <si>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</si>
  <si>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</si>
  <si>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</si>
  <si>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</si>
  <si>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</si>
  <si>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</si>
  <si>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</si>
  <si>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</si>
  <si>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</si>
  <si>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</si>
  <si>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</si>
  <si>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</si>
  <si>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</si>
  <si>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</si>
  <si>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</si>
  <si>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</si>
  <si>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</si>
  <si>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</si>
  <si>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</si>
  <si>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</si>
  <si>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</si>
  <si>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</si>
  <si>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</si>
  <si>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</si>
  <si>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</si>
  <si>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</si>
  <si>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</si>
  <si>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</si>
  <si>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</si>
  <si>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</si>
  <si>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</si>
  <si>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</si>
  <si>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</si>
  <si>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</si>
  <si>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</si>
  <si>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</si>
  <si>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</si>
  <si>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</si>
  <si>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</si>
  <si>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</si>
  <si>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</si>
  <si>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</si>
  <si>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</si>
  <si>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</si>
  <si>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</si>
  <si>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</si>
  <si>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</si>
  <si>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</si>
  <si>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</si>
  <si>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</si>
  <si>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</si>
  <si>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</si>
  <si>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</si>
  <si>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</si>
  <si>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</si>
  <si>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</si>
  <si>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</si>
  <si>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</si>
  <si>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</si>
  <si>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</si>
  <si>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</si>
  <si>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</si>
  <si>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</si>
  <si>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</si>
  <si>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</si>
  <si>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</si>
  <si>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</si>
  <si>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</si>
  <si>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</si>
  <si>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</si>
  <si>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</si>
  <si>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</si>
  <si>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</si>
  <si>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</si>
  <si>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</si>
  <si>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</si>
  <si>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</si>
  <si>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</si>
  <si>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</si>
  <si>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</si>
  <si>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</si>
  <si>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</si>
  <si>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</si>
  <si>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</si>
  <si>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</si>
  <si>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</si>
  <si>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</si>
  <si>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</si>
  <si>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</si>
  <si>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</si>
  <si>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</si>
  <si>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</si>
  <si>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</si>
  <si>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</si>
  <si>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</si>
  <si>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</si>
  <si>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</si>
  <si>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</si>
  <si>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</si>
  <si>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</si>
  <si>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</si>
  <si>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</si>
  <si>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</si>
  <si>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</si>
  <si>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</si>
  <si>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</si>
  <si>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</si>
  <si>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</si>
  <si>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</si>
  <si>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</si>
  <si>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</si>
  <si>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</si>
  <si>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</si>
  <si>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</si>
  <si>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</si>
  <si>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</si>
  <si>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</si>
  <si>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</si>
  <si>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</si>
  <si>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</si>
  <si>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</si>
  <si>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</si>
  <si>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</si>
  <si>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</si>
  <si>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</si>
  <si>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</si>
  <si>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</si>
  <si>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</si>
  <si>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</si>
  <si>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</si>
  <si>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</si>
  <si>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</si>
  <si>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</si>
  <si>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</si>
  <si>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</si>
  <si>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</si>
  <si>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</si>
  <si>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</si>
  <si>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</si>
  <si>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</si>
  <si>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</si>
  <si>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</si>
  <si>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</si>
  <si>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</si>
  <si>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</si>
  <si>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</si>
  <si>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</si>
  <si>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</si>
  <si>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</si>
  <si>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</si>
  <si>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</si>
  <si>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</si>
  <si>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</si>
  <si>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</si>
  <si>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</si>
  <si>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</si>
  <si>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</si>
  <si>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</si>
  <si>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</si>
  <si>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</si>
  <si>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</si>
  <si>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</si>
  <si>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</si>
  <si>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</si>
  <si>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</si>
  <si>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</si>
  <si>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</si>
  <si>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</si>
  <si>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</si>
  <si>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</si>
  <si>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</si>
  <si>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</si>
  <si>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</si>
  <si>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</si>
  <si>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</si>
  <si>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</si>
  <si>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</si>
  <si>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</si>
  <si>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</si>
  <si>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</si>
  <si>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</si>
  <si>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</si>
  <si>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</si>
  <si>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</si>
  <si>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</si>
  <si>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</si>
  <si>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</si>
  <si>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</si>
  <si>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</si>
  <si>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</si>
  <si>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</si>
  <si>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</si>
  <si>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</si>
  <si>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</si>
  <si>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</si>
  <si>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</si>
  <si>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</si>
  <si>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</si>
  <si>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</si>
  <si>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</si>
  <si>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</si>
  <si>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</si>
  <si>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</si>
  <si>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</si>
  <si>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</si>
  <si>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</si>
  <si>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</si>
  <si>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</si>
  <si>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</si>
  <si>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</si>
  <si>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</si>
  <si>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</si>
  <si>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</si>
  <si>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</si>
  <si>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</si>
  <si>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</si>
  <si>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</si>
  <si>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</si>
  <si>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</si>
  <si>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</si>
  <si>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</si>
  <si>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</si>
  <si>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</si>
  <si>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</si>
  <si>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</si>
  <si>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</si>
  <si>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</si>
  <si>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</si>
  <si>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</si>
  <si>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</si>
  <si>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</si>
  <si>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</si>
  <si>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</si>
  <si>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</si>
  <si>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</si>
  <si>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</si>
  <si>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</si>
  <si>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</si>
  <si>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</si>
  <si>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</si>
  <si>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</si>
  <si>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</si>
  <si>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</si>
  <si>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</si>
  <si>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</si>
  <si>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</si>
  <si>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</si>
  <si>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</si>
  <si>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</si>
  <si>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</si>
  <si>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</si>
  <si>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</si>
  <si>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</si>
  <si>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</si>
  <si>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</si>
  <si>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</si>
  <si>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</si>
  <si>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</si>
  <si>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</si>
  <si>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</si>
  <si>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</si>
  <si>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</si>
  <si>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</si>
  <si>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</si>
  <si>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</si>
  <si>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</si>
  <si>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</si>
  <si>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</si>
  <si>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</si>
  <si>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</si>
  <si>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</si>
  <si>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</si>
  <si>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</si>
  <si>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</si>
  <si>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</si>
  <si>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</si>
  <si>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</si>
  <si>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</si>
  <si>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</si>
  <si>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</si>
  <si>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</si>
  <si>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</si>
  <si>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</si>
  <si>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</si>
  <si>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</si>
  <si>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</si>
  <si>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</si>
  <si>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</si>
  <si>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</si>
  <si>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</si>
  <si>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</si>
  <si>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</si>
  <si>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</si>
  <si>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</si>
  <si>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</si>
  <si>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</si>
  <si>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</si>
  <si>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</si>
  <si>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</si>
  <si>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</si>
  <si>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</si>
  <si>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</si>
  <si>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</si>
  <si>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</si>
  <si>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</si>
  <si>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</si>
  <si>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</si>
  <si>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</si>
  <si>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</si>
  <si>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</si>
  <si>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</si>
  <si>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</si>
  <si>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</si>
  <si>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</si>
  <si>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</si>
  <si>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</si>
  <si>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</si>
  <si>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</si>
  <si>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</si>
  <si>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</si>
  <si>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</si>
  <si>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</si>
  <si>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</si>
  <si>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</si>
  <si>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</si>
  <si>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</si>
  <si>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</si>
  <si>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</si>
  <si>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</si>
  <si>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</si>
  <si>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</si>
  <si>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</si>
  <si>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</si>
  <si>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</si>
  <si>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</si>
  <si>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</si>
  <si>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</si>
  <si>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</si>
  <si>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</si>
  <si>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</si>
  <si>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</si>
  <si>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</si>
  <si>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</si>
  <si>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</si>
  <si>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</si>
  <si>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</si>
  <si>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</si>
  <si>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</si>
  <si>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</si>
  <si>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</si>
  <si>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</si>
  <si>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</si>
  <si>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</si>
  <si>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</si>
  <si>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</si>
  <si>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</si>
  <si>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</si>
  <si>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</si>
  <si>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</si>
  <si>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</si>
  <si>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</si>
  <si>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</si>
  <si>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</si>
  <si>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</si>
  <si>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</si>
  <si>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</si>
  <si>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</si>
  <si>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</si>
  <si>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</si>
  <si>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</si>
  <si>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</si>
  <si>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</si>
  <si>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</si>
  <si>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</si>
  <si>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</si>
  <si>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</si>
  <si>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</si>
  <si>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</si>
  <si>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</si>
  <si>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</si>
  <si>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</si>
  <si>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</si>
  <si>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</si>
  <si>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</si>
  <si>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</si>
  <si>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</si>
  <si>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</si>
  <si>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</si>
  <si>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</si>
  <si>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</si>
  <si>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</si>
  <si>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</si>
  <si>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</si>
  <si>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</si>
  <si>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</si>
  <si>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</si>
  <si>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</si>
  <si>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</si>
  <si>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</si>
  <si>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</si>
  <si>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</si>
  <si>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</si>
  <si>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</si>
  <si>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</si>
  <si>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</si>
  <si>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</si>
  <si>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</si>
  <si>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</si>
  <si>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</si>
  <si>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</si>
  <si>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</si>
  <si>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</si>
  <si>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</si>
  <si>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</si>
  <si>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</si>
  <si>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</si>
  <si>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</si>
  <si>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</si>
  <si>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</si>
  <si>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</si>
  <si>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</si>
  <si>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</si>
  <si>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</si>
  <si>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</si>
  <si>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</si>
  <si>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</si>
  <si>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</si>
  <si>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</si>
  <si>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</si>
  <si>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</si>
  <si>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</si>
  <si>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</si>
  <si>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</si>
  <si>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</si>
  <si>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</si>
  <si>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</si>
  <si>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</si>
  <si>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</si>
  <si>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</si>
  <si>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</si>
  <si>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</si>
  <si>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</si>
  <si>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</si>
  <si>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</si>
  <si>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</si>
  <si>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</si>
  <si>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</si>
  <si>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</si>
  <si>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</si>
  <si>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</si>
  <si>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</si>
  <si>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</si>
  <si>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</si>
  <si>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</si>
  <si>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</si>
  <si>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</si>
  <si>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</si>
  <si>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</si>
  <si>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</si>
  <si>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</si>
  <si>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</si>
  <si>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</si>
  <si>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</si>
  <si>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</si>
  <si>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</si>
  <si>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</si>
  <si>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</si>
  <si>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</si>
  <si>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</si>
  <si>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</si>
  <si>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</si>
  <si>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</si>
  <si>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</si>
  <si>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</si>
  <si>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</si>
  <si>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</si>
  <si>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</si>
  <si>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</si>
  <si>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</si>
  <si>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</si>
  <si>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</si>
  <si>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</si>
  <si>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</si>
  <si>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</si>
  <si>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</si>
  <si>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</si>
  <si>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</si>
  <si>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</si>
  <si>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</si>
  <si>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</si>
  <si>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</si>
  <si>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</si>
  <si>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</si>
  <si>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</si>
  <si>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</si>
  <si>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</si>
  <si>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</si>
  <si>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</si>
  <si>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</si>
  <si>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</si>
  <si>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</si>
  <si>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</si>
  <si>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</si>
  <si>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</si>
  <si>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</si>
  <si>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</si>
  <si>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</si>
  <si>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</si>
  <si>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</si>
  <si>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</si>
  <si>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</si>
  <si>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</si>
  <si>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</si>
  <si>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</si>
  <si>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</si>
  <si>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</si>
  <si>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</si>
  <si>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</si>
  <si>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</si>
  <si>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</si>
  <si>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</si>
  <si>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</si>
  <si>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</si>
  <si>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</si>
  <si>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</si>
  <si>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</si>
  <si>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</si>
  <si>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</si>
  <si>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</si>
  <si>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</si>
  <si>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</si>
  <si>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</si>
  <si>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</si>
  <si>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</si>
  <si>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</si>
  <si>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</si>
  <si>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</si>
  <si>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</si>
  <si>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</si>
  <si>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</si>
  <si>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</si>
  <si>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</si>
  <si>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</si>
  <si>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</si>
  <si>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</si>
  <si>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</si>
  <si>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</si>
  <si>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</si>
  <si>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</si>
  <si>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</si>
  <si>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</si>
  <si>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</si>
  <si>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</si>
  <si>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</si>
  <si>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</si>
  <si>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</si>
  <si>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</si>
  <si>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</si>
  <si>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</si>
  <si>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</si>
  <si>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</si>
  <si>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</si>
  <si>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</si>
  <si>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</si>
  <si>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</si>
  <si>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</si>
  <si>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</si>
  <si>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</si>
  <si>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</si>
  <si>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</si>
  <si>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</si>
  <si>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</si>
  <si>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</si>
  <si>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</si>
  <si>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</si>
  <si>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</si>
  <si>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</si>
  <si>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</si>
  <si>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</si>
  <si>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</si>
  <si>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</si>
  <si>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</si>
  <si>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</si>
  <si>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</si>
  <si>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</si>
  <si>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</si>
  <si>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</si>
  <si>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</si>
  <si>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</si>
  <si>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</si>
  <si>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</si>
  <si>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</si>
  <si>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</si>
  <si>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</si>
  <si>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</si>
  <si>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</si>
  <si>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</si>
  <si>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</si>
  <si>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</si>
  <si>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</si>
  <si>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</si>
  <si>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</si>
  <si>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</si>
  <si>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</si>
  <si>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</si>
  <si>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</si>
  <si>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</si>
  <si>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</si>
  <si>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</si>
  <si>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</si>
  <si>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</si>
  <si>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</si>
  <si>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</si>
  <si>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</si>
  <si>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</si>
  <si>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</si>
  <si>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</si>
  <si>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</si>
  <si>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</si>
  <si>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</si>
  <si>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</si>
  <si>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</si>
  <si>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</si>
  <si>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</si>
  <si>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</si>
  <si>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</si>
  <si>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</si>
  <si>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</si>
  <si>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</si>
  <si>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</si>
  <si>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</si>
  <si>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</si>
  <si>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</si>
  <si>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</si>
  <si>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</si>
  <si>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</si>
  <si>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</si>
  <si>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</si>
  <si>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</si>
  <si>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</si>
  <si>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</si>
  <si>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</si>
  <si>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</si>
  <si>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</si>
  <si>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</si>
  <si>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</si>
  <si>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</si>
  <si>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</si>
  <si>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</si>
  <si>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</si>
  <si>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</si>
  <si>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</si>
  <si>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</si>
  <si>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</si>
  <si>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</si>
  <si>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</si>
  <si>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</si>
  <si>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</si>
  <si>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</si>
  <si>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</si>
  <si>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</si>
  <si>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</si>
  <si>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</si>
  <si>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</si>
  <si>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</si>
  <si>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</si>
  <si>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</si>
  <si>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</si>
  <si>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</si>
  <si>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</si>
  <si>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</si>
  <si>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</si>
  <si>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</si>
  <si>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</si>
  <si>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</si>
  <si>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</si>
  <si>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</si>
  <si>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</si>
  <si>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</si>
  <si>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</si>
  <si>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</si>
  <si>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</si>
  <si>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</si>
  <si>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</si>
  <si>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</si>
  <si>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</si>
  <si>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</si>
  <si>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</si>
  <si>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</si>
  <si>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</si>
  <si>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</si>
  <si>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</si>
  <si>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</si>
  <si>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</si>
  <si>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</si>
  <si>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</si>
  <si>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</si>
  <si>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</si>
  <si>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</si>
  <si>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</si>
  <si>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</si>
  <si>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</si>
  <si>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</si>
  <si>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</si>
  <si>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</si>
  <si>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</si>
  <si>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</si>
  <si>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</si>
  <si>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</si>
  <si>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</si>
  <si>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</si>
  <si>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</si>
  <si>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</si>
  <si>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</si>
  <si>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</si>
  <si>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</si>
  <si>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</si>
  <si>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</si>
  <si>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</si>
  <si>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</si>
  <si>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</si>
  <si>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</si>
  <si>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</si>
  <si>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</si>
  <si>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</si>
  <si>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</si>
  <si>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</si>
  <si>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</si>
  <si>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</si>
  <si>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</si>
  <si>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</si>
  <si>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</si>
  <si>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</si>
  <si>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</si>
  <si>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</si>
  <si>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</si>
  <si>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</si>
  <si>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</si>
  <si>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</si>
  <si>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</si>
  <si>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</si>
  <si>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</si>
  <si>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</si>
  <si>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</si>
  <si>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</si>
  <si>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</si>
  <si>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</si>
  <si>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</si>
  <si>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</si>
  <si>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</si>
  <si>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</si>
  <si>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</si>
  <si>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</si>
  <si>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</si>
  <si>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</si>
  <si>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</si>
  <si>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</si>
  <si>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</si>
  <si>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</si>
  <si>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</si>
  <si>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</si>
  <si>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</si>
  <si>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</si>
  <si>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</si>
  <si>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</si>
  <si>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</si>
  <si>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</si>
  <si>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</si>
  <si>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</si>
  <si>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</si>
  <si>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</si>
  <si>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</si>
  <si>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</si>
  <si>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</si>
  <si>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</si>
  <si>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</si>
  <si>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</si>
  <si>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</si>
  <si>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</si>
  <si>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</si>
  <si>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</si>
  <si>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</si>
  <si>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</si>
  <si>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</si>
  <si>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</si>
  <si>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</si>
  <si>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</si>
  <si>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</si>
  <si>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</si>
  <si>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</si>
  <si>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</si>
  <si>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</si>
  <si>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</si>
  <si>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</si>
  <si>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</si>
  <si>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</si>
  <si>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</si>
  <si>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</si>
  <si>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</si>
  <si>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</si>
  <si>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</si>
  <si>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</si>
  <si>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</si>
  <si>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</si>
  <si>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</si>
  <si>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</si>
  <si>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</si>
  <si>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</si>
  <si>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</si>
  <si>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</si>
  <si>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</si>
  <si>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</si>
  <si>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</si>
  <si>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</si>
  <si>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</si>
  <si>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</si>
  <si>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</si>
  <si>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</si>
  <si>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</si>
  <si>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</si>
  <si>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</si>
  <si>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</si>
  <si>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</si>
  <si>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</si>
  <si>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</si>
  <si>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</si>
  <si>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</si>
  <si>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</si>
  <si>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</si>
  <si>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</si>
  <si>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</si>
  <si>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</si>
  <si>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</si>
  <si>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</si>
  <si>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</si>
  <si>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</si>
  <si>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</si>
  <si>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</si>
  <si>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</si>
  <si>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</si>
  <si>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</si>
  <si>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</si>
  <si>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</si>
  <si>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</si>
  <si>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</si>
  <si>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</si>
  <si>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</si>
  <si>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</si>
  <si>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</si>
  <si>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</si>
  <si>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</si>
  <si>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</si>
  <si>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</si>
  <si>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</si>
  <si>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</si>
  <si>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</si>
  <si>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</si>
  <si>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</si>
  <si>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</si>
  <si>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</si>
  <si>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</si>
  <si>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</si>
  <si>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</si>
  <si>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</si>
  <si>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</si>
  <si>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</si>
  <si>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</si>
  <si>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</si>
  <si>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</si>
  <si>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</si>
  <si>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</si>
  <si>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</si>
  <si>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</si>
  <si>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</si>
  <si>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</si>
  <si>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</si>
  <si>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</si>
  <si>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</si>
  <si>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</si>
  <si>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</si>
  <si>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</si>
  <si>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</si>
  <si>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</si>
  <si>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</si>
  <si>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</si>
  <si>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</si>
  <si>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</si>
  <si>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</si>
  <si>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</si>
  <si>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</si>
  <si>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</si>
  <si>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</si>
  <si>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</si>
  <si>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</si>
  <si>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</si>
  <si>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</si>
  <si>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</si>
  <si>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</si>
  <si>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</si>
  <si>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</si>
  <si>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</si>
  <si>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</si>
  <si>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</si>
  <si>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</si>
  <si>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</si>
  <si>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</si>
  <si>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</si>
  <si>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</si>
  <si>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</si>
  <si>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</si>
  <si>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</si>
  <si>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</si>
  <si>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</si>
  <si>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</si>
  <si>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</si>
  <si>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</si>
  <si>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</si>
  <si>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</si>
  <si>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</si>
  <si>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</si>
  <si>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</si>
  <si>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</si>
  <si>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</si>
  <si>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</si>
  <si>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</si>
  <si>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</si>
  <si>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</si>
  <si>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</si>
  <si>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</si>
  <si>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</si>
  <si>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</si>
  <si>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</si>
  <si>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</si>
  <si>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</si>
  <si>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</si>
  <si>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</si>
  <si>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</si>
  <si>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</si>
  <si>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</si>
  <si>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</si>
  <si>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</si>
  <si>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</si>
  <si>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</si>
  <si>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</si>
  <si>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</si>
  <si>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</si>
  <si>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</si>
  <si>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</si>
  <si>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</si>
  <si>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</si>
  <si>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</si>
  <si>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</si>
  <si>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</si>
  <si>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</si>
  <si>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</si>
  <si>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</si>
  <si>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</si>
  <si>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</si>
  <si>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</si>
  <si>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</si>
  <si>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</si>
  <si>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</si>
  <si>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</si>
  <si>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</si>
  <si>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</si>
  <si>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</si>
  <si>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</si>
  <si>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</si>
  <si>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</si>
  <si>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</si>
  <si>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</si>
  <si>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</si>
  <si>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</si>
  <si>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</si>
  <si>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</si>
  <si>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</si>
  <si>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</si>
  <si>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</si>
  <si>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</si>
  <si>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</si>
  <si>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</si>
  <si>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</si>
  <si>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</si>
  <si>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</si>
  <si>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</si>
  <si>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</si>
  <si>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</si>
  <si>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</si>
  <si>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</si>
  <si>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</si>
  <si>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</si>
  <si>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</si>
  <si>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</si>
  <si>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</si>
  <si>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</si>
  <si>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</si>
  <si>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</si>
  <si>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</si>
  <si>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</si>
  <si>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</si>
  <si>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</si>
  <si>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</si>
  <si>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</si>
  <si>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</si>
  <si>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</si>
  <si>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</si>
  <si>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</si>
  <si>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</si>
  <si>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</si>
  <si>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</si>
  <si>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</si>
  <si>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</si>
  <si>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</si>
  <si>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</si>
  <si>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</si>
  <si>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</si>
  <si>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</si>
  <si>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</si>
  <si>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</si>
  <si>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</si>
  <si>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</si>
  <si>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</si>
  <si>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</si>
  <si>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</si>
  <si>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</si>
  <si>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</si>
  <si>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</si>
  <si>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</si>
  <si>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</si>
  <si>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</si>
  <si>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</si>
  <si>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</si>
  <si>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</si>
  <si>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</si>
  <si>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</si>
  <si>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</si>
  <si>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</si>
  <si>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</si>
  <si>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</si>
  <si>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</si>
  <si>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</si>
  <si>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</si>
  <si>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</si>
  <si>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</si>
  <si>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</si>
  <si>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</si>
  <si>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</si>
  <si>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</si>
  <si>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</si>
  <si>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</si>
  <si>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</si>
  <si>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</si>
  <si>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</si>
  <si>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</si>
  <si>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</si>
  <si>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</si>
  <si>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</si>
  <si>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</si>
  <si>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</si>
  <si>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</si>
  <si>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</si>
  <si>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</si>
  <si>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</si>
  <si>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</si>
  <si>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</si>
  <si>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</si>
  <si>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</si>
  <si>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</si>
  <si>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</si>
  <si>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</si>
  <si>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</si>
  <si>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</si>
  <si>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</si>
  <si>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</si>
  <si>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</si>
  <si>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</si>
  <si>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</si>
  <si>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</si>
  <si>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</si>
  <si>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</si>
  <si>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</si>
  <si>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</si>
  <si>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</si>
  <si>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</si>
  <si>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</si>
  <si>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</si>
  <si>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</si>
  <si>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</si>
  <si>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</si>
  <si>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</si>
  <si>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</si>
  <si>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</si>
  <si>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</si>
  <si>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</si>
  <si>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</si>
  <si>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</si>
  <si>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</si>
  <si>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</si>
  <si>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</si>
  <si>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</si>
  <si>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</si>
  <si>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</si>
  <si>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</si>
  <si>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</si>
  <si>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</si>
  <si>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</si>
  <si>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</si>
  <si>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</si>
  <si>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</si>
  <si>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</si>
  <si>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</si>
  <si>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</si>
  <si>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</si>
  <si>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</si>
  <si>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</si>
  <si>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</si>
  <si>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</si>
  <si>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</si>
  <si>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</si>
  <si>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</si>
  <si>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</si>
  <si>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</si>
  <si>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</si>
  <si>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</si>
  <si>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</si>
  <si>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</si>
  <si>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</si>
  <si>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</si>
  <si>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</si>
  <si>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</si>
  <si>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</si>
  <si>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</si>
  <si>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</si>
  <si>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</si>
  <si>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</si>
  <si>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</si>
  <si>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</si>
  <si>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</si>
  <si>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</si>
  <si>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</si>
  <si>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</si>
  <si>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</si>
  <si>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</si>
  <si>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</si>
  <si>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</si>
  <si>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</si>
  <si>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</si>
  <si>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</si>
  <si>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</si>
  <si>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</si>
  <si>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</si>
  <si>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</si>
  <si>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</si>
  <si>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</si>
  <si>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</si>
  <si>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</si>
  <si>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</si>
  <si>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</si>
  <si>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</si>
  <si>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</si>
  <si>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</si>
  <si>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</si>
  <si>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</si>
  <si>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</si>
  <si>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</si>
  <si>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</si>
  <si>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</si>
  <si>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</si>
  <si>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</si>
  <si>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</si>
  <si>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</si>
  <si>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</si>
  <si>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</si>
  <si>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</si>
  <si>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</si>
  <si>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</si>
  <si>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</si>
  <si>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</si>
  <si>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</si>
  <si>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</si>
  <si>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</si>
  <si>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</si>
  <si>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</si>
  <si>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</si>
  <si>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</si>
  <si>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</si>
  <si>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</si>
  <si>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</si>
  <si>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</si>
  <si>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</si>
  <si>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</si>
  <si>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</si>
  <si>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</si>
  <si>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</si>
  <si>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</si>
  <si>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</si>
  <si>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</si>
  <si>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</si>
  <si>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</si>
  <si>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</si>
  <si>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</si>
  <si>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</si>
  <si>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</si>
  <si>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</si>
  <si>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</si>
  <si>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</si>
  <si>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</si>
  <si>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</si>
  <si>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</si>
  <si>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</si>
  <si>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</si>
  <si>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</si>
  <si>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</si>
  <si>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</si>
  <si>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</si>
  <si>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</si>
  <si>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</si>
  <si>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</si>
  <si>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</si>
  <si>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</si>
  <si>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</si>
  <si>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</si>
  <si>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</si>
  <si>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</si>
  <si>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</si>
  <si>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</si>
  <si>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</si>
  <si>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</si>
  <si>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</si>
  <si>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</si>
  <si>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</si>
  <si>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</si>
  <si>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</si>
  <si>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</si>
  <si>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</si>
  <si>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</si>
  <si>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</si>
  <si>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</si>
  <si>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</si>
  <si>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</si>
  <si>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</si>
  <si>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</si>
  <si>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</si>
  <si>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</si>
  <si>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</si>
  <si>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</si>
  <si>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</si>
  <si>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</si>
  <si>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</si>
  <si>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</si>
  <si>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</si>
  <si>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</si>
  <si>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</si>
  <si>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</si>
  <si>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</si>
  <si>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</si>
  <si>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</si>
  <si>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</si>
  <si>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</si>
  <si>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</si>
  <si>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</si>
  <si>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</si>
  <si>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</si>
  <si>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</si>
  <si>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</si>
  <si>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</si>
  <si>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</si>
  <si>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</si>
  <si>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</si>
  <si>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</si>
  <si>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</si>
  <si>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</si>
  <si>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</si>
  <si>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</si>
  <si>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</si>
  <si>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</si>
  <si>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</si>
  <si>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</si>
  <si>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</si>
  <si>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</si>
  <si>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</si>
  <si>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</si>
  <si>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</si>
  <si>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</si>
  <si>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</si>
  <si>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</si>
  <si>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</si>
  <si>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</si>
  <si>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</si>
  <si>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</si>
  <si>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</si>
  <si>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</si>
  <si>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</si>
  <si>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</si>
  <si>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</si>
  <si>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</si>
  <si>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</si>
  <si>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</si>
  <si>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</si>
  <si>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</si>
  <si>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</si>
  <si>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</si>
  <si>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</si>
  <si>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</si>
  <si>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</si>
  <si>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</si>
  <si>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</si>
  <si>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</si>
  <si>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</si>
  <si>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</si>
  <si>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</si>
  <si>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</si>
  <si>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</si>
  <si>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</si>
  <si>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</si>
  <si>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</si>
  <si>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</si>
  <si>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</si>
  <si>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</si>
  <si>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</si>
  <si>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</si>
  <si>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</si>
  <si>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</si>
  <si>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</si>
  <si>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</si>
  <si>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</si>
  <si>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</si>
  <si>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</si>
  <si>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</si>
  <si>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</si>
  <si>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</si>
  <si>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</si>
  <si>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</si>
  <si>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</si>
  <si>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</si>
  <si>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</si>
  <si>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</si>
  <si>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</si>
  <si>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</si>
  <si>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</si>
  <si>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</si>
  <si>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</si>
  <si>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</si>
  <si>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</si>
  <si>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</si>
  <si>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</si>
  <si>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</si>
  <si>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</si>
  <si>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</si>
  <si>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</si>
  <si>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</si>
  <si>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</si>
  <si>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</si>
  <si>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</si>
  <si>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</si>
  <si>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</si>
  <si>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</si>
  <si>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</si>
  <si>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</si>
  <si>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</si>
  <si>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</si>
  <si>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</si>
  <si>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</si>
  <si>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</si>
  <si>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</si>
  <si>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</si>
  <si>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</si>
  <si>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</si>
  <si>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</si>
  <si>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</si>
  <si>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</si>
  <si>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</si>
  <si>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</si>
  <si>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</si>
  <si>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</si>
  <si>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</si>
  <si>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</si>
  <si>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</si>
  <si>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</si>
  <si>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</si>
  <si>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</si>
  <si>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</si>
  <si>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</si>
  <si>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</si>
  <si>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</si>
  <si>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</si>
  <si>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</si>
  <si>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</si>
  <si>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</si>
  <si>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</si>
  <si>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</si>
  <si>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</si>
  <si>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</si>
  <si>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</si>
  <si>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</si>
  <si>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</si>
  <si>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</si>
  <si>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</si>
  <si>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</si>
  <si>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</si>
  <si>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</si>
  <si>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</si>
  <si>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</si>
  <si>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</si>
  <si>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</si>
  <si>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</si>
  <si>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</si>
  <si>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</si>
  <si>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</si>
  <si>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</si>
  <si>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</si>
  <si>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</si>
  <si>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</si>
  <si>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</si>
  <si>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</si>
  <si>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</si>
  <si>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</si>
  <si>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</si>
  <si>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</si>
  <si>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</si>
  <si>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</si>
  <si>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</si>
  <si>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</si>
  <si>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</si>
  <si>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</si>
  <si>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</si>
  <si>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</si>
  <si>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</si>
  <si>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</si>
  <si>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</si>
  <si>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</si>
  <si>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</si>
  <si>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</si>
  <si>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</si>
  <si>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</si>
  <si>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</si>
  <si>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</si>
  <si>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</si>
  <si>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</si>
  <si>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</si>
  <si>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</si>
  <si>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</si>
  <si>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</si>
  <si>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</si>
  <si>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</si>
  <si>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</si>
  <si>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</si>
  <si>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</si>
  <si>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</si>
  <si>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</si>
  <si>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</si>
  <si>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</si>
  <si>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</si>
  <si>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</si>
  <si>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</si>
  <si>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</si>
  <si>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</si>
  <si>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</si>
  <si>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</si>
  <si>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</si>
  <si>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</si>
  <si>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</si>
  <si>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</si>
  <si>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</si>
  <si>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</si>
  <si>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</si>
  <si>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</si>
  <si>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</si>
  <si>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</si>
  <si>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</si>
  <si>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</si>
  <si>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</si>
  <si>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</si>
  <si>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</si>
  <si>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</si>
  <si>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</si>
  <si>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</si>
  <si>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</si>
  <si>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</si>
  <si>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</si>
  <si>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</si>
  <si>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</si>
  <si>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</si>
  <si>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</si>
  <si>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</si>
  <si>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</si>
  <si>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</si>
  <si>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</si>
  <si>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</si>
  <si>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</si>
  <si>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</si>
  <si>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</si>
  <si>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</si>
  <si>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</si>
  <si>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</si>
  <si>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</si>
  <si>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</si>
  <si>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</si>
  <si>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</si>
  <si>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</si>
  <si>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</si>
  <si>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</si>
  <si>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</si>
  <si>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</si>
  <si>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</si>
  <si>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</si>
  <si>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</si>
  <si>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</si>
  <si>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</si>
  <si>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</si>
  <si>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</si>
  <si>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</si>
  <si>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</si>
  <si>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</si>
  <si>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</si>
  <si>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</si>
  <si>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</si>
  <si>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</si>
  <si>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</si>
  <si>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</si>
  <si>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</si>
  <si>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</si>
  <si>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</si>
  <si>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</si>
  <si>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</si>
  <si>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</si>
  <si>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</si>
  <si>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</si>
  <si>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</si>
  <si>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</si>
  <si>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</si>
  <si>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</si>
  <si>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</si>
  <si>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</si>
  <si>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</si>
  <si>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</si>
  <si>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</si>
  <si>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</si>
  <si>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</si>
  <si>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</si>
  <si>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</si>
  <si>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</si>
  <si>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</si>
  <si>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</si>
  <si>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</si>
  <si>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</si>
  <si>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</si>
  <si>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</si>
  <si>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</si>
  <si>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</si>
  <si>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</si>
  <si>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</si>
  <si>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</si>
  <si>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</si>
  <si>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</si>
  <si>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</si>
  <si>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</si>
  <si>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</si>
  <si>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</si>
  <si>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</si>
  <si>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</si>
  <si>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</si>
  <si>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</si>
  <si>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</si>
  <si>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</si>
  <si>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</si>
  <si>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</si>
  <si>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</si>
  <si>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</si>
  <si>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</si>
  <si>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</si>
  <si>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</si>
  <si>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</si>
  <si>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</si>
  <si>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</si>
  <si>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</si>
  <si>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</si>
  <si>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</si>
  <si>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</si>
  <si>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</si>
  <si>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</si>
  <si>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</si>
  <si>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</si>
  <si>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</si>
  <si>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</si>
  <si>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</si>
  <si>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</si>
  <si>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</si>
  <si>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</si>
  <si>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</si>
  <si>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</si>
  <si>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</si>
  <si>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</si>
  <si>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</si>
  <si>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</si>
  <si>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</si>
  <si>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</si>
  <si>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</si>
  <si>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</si>
  <si>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</si>
  <si>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</si>
  <si>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</si>
  <si>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</si>
  <si>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</si>
  <si>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</si>
  <si>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</si>
  <si>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</si>
  <si>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</si>
  <si>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</si>
  <si>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</si>
  <si>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</si>
  <si>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</si>
  <si>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</si>
  <si>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</si>
  <si>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</si>
  <si>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</si>
  <si>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</si>
  <si>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</si>
  <si>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</si>
  <si>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</si>
  <si>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</si>
  <si>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</si>
  <si>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</si>
  <si>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</si>
  <si>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</si>
  <si>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</si>
  <si>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</si>
  <si>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</si>
  <si>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</si>
  <si>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</si>
  <si>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</si>
  <si>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</si>
  <si>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</si>
  <si>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</si>
  <si>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</si>
  <si>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</si>
  <si>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</si>
  <si>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</si>
  <si>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</si>
  <si>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</si>
  <si>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</si>
  <si>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</si>
  <si>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</si>
  <si>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</si>
  <si>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</si>
  <si>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</si>
  <si>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</si>
  <si>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</si>
  <si>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</si>
  <si>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</si>
  <si>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</si>
  <si>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</si>
  <si>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</si>
  <si>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</si>
  <si>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</si>
  <si>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</si>
  <si>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</si>
  <si>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</si>
  <si>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</si>
  <si>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</si>
  <si>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</si>
  <si>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</si>
  <si>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</si>
  <si>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</si>
  <si>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</si>
  <si>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</si>
  <si>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</si>
  <si>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</si>
  <si>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</si>
  <si>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</si>
  <si>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</si>
  <si>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</si>
  <si>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</si>
  <si>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</si>
  <si>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</si>
  <si>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</si>
  <si>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</si>
  <si>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</si>
  <si>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</si>
  <si>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</si>
  <si>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</si>
  <si>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</si>
  <si>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</si>
  <si>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</si>
  <si>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</si>
  <si>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</si>
  <si>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</si>
  <si>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</si>
  <si>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</si>
  <si>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</si>
  <si>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</si>
  <si>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</si>
  <si>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</si>
  <si>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</si>
  <si>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</si>
  <si>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</si>
  <si>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</si>
  <si>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</si>
  <si>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</si>
  <si>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</si>
  <si>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</si>
  <si>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</si>
  <si>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</si>
  <si>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</si>
  <si>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</si>
  <si>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</si>
  <si>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</si>
  <si>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</si>
  <si>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</si>
  <si>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</si>
  <si>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</si>
  <si>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</si>
  <si>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</si>
  <si>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</si>
  <si>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</si>
  <si>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</si>
  <si>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</si>
  <si>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</si>
  <si>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</si>
  <si>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</si>
  <si>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</si>
  <si>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</si>
  <si>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</si>
  <si>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</si>
  <si>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</si>
  <si>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</si>
  <si>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</si>
  <si>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</si>
  <si>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</si>
  <si>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</si>
  <si>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</si>
  <si>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</si>
  <si>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</si>
  <si>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</si>
  <si>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</si>
  <si>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</si>
  <si>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</si>
  <si>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</si>
  <si>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</si>
  <si>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</si>
  <si>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</si>
  <si>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</si>
  <si>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</si>
  <si>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</si>
  <si>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</si>
  <si>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</si>
  <si>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</si>
  <si>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</si>
  <si>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</si>
  <si>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</si>
  <si>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</si>
  <si>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</si>
  <si>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</si>
  <si>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</si>
  <si>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</si>
  <si>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</si>
  <si>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</si>
  <si>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</si>
  <si>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</si>
  <si>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</si>
  <si>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</si>
  <si>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</si>
  <si>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</si>
  <si>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</si>
  <si>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</si>
  <si>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</si>
  <si>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</si>
  <si>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</si>
  <si>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</si>
  <si>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</si>
  <si>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</si>
  <si>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</si>
  <si>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</si>
  <si>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</si>
  <si>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</si>
  <si>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</si>
  <si>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</si>
  <si>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</si>
  <si>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</si>
  <si>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</si>
  <si>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</si>
  <si>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</si>
  <si>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</si>
  <si>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</si>
  <si>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</si>
  <si>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</si>
  <si>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</si>
  <si>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</si>
  <si>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</si>
  <si>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</si>
  <si>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</si>
  <si>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</si>
  <si>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</si>
  <si>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</si>
  <si>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</si>
  <si>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</si>
  <si>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</si>
  <si>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</si>
  <si>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</si>
  <si>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</si>
  <si>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</si>
  <si>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</si>
  <si>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</si>
  <si>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</si>
  <si>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</si>
  <si>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</si>
  <si>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</si>
  <si>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</si>
  <si>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</si>
  <si>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</si>
  <si>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</si>
  <si>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</si>
  <si>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</si>
  <si>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</si>
  <si>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</si>
  <si>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</si>
  <si>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</si>
  <si>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</si>
  <si>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</si>
  <si>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</si>
  <si>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</si>
  <si>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</si>
  <si>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</si>
  <si>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</si>
  <si>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</si>
  <si>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</si>
  <si>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</si>
  <si>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</si>
  <si>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</si>
  <si>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</si>
  <si>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</si>
  <si>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</si>
  <si>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</si>
  <si>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</si>
  <si>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</si>
  <si>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</si>
  <si>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</si>
  <si>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</si>
  <si>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</si>
  <si>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</si>
  <si>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</si>
  <si>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</si>
  <si>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</si>
  <si>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</si>
  <si>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</si>
  <si>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</si>
  <si>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</si>
  <si>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</si>
  <si>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</si>
  <si>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</si>
  <si>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</si>
  <si>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</si>
  <si>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</si>
  <si>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</si>
  <si>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</si>
  <si>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</si>
  <si>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</si>
  <si>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</si>
  <si>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</si>
  <si>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</si>
  <si>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</si>
  <si>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</si>
  <si>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</si>
  <si>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</si>
  <si>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</si>
  <si>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</si>
  <si>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</si>
  <si>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</si>
  <si>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</si>
  <si>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</si>
  <si>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</si>
  <si>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</si>
  <si>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</si>
  <si>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</si>
  <si>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</si>
  <si>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</si>
  <si>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</si>
  <si>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</si>
  <si>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</si>
  <si>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</si>
  <si>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</si>
  <si>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</si>
  <si>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</si>
  <si>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</si>
  <si>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</si>
  <si>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</si>
  <si>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</si>
  <si>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</si>
  <si>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</si>
  <si>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</si>
  <si>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</si>
  <si>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</si>
  <si>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</si>
  <si>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</si>
  <si>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</si>
  <si>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</si>
  <si>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</si>
  <si>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</si>
  <si>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</si>
  <si>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</si>
  <si>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</si>
  <si>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</si>
  <si>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</si>
  <si>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</si>
  <si>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</si>
  <si>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</si>
  <si>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</si>
  <si>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</si>
  <si>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</si>
  <si>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</si>
  <si>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</si>
  <si>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</si>
  <si>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</si>
  <si>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</si>
  <si>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</si>
  <si>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</si>
  <si>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</si>
  <si>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</si>
  <si>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</si>
  <si>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</si>
  <si>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</si>
  <si>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</si>
  <si>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</si>
  <si>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</si>
  <si>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</si>
  <si>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</si>
  <si>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</si>
  <si>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</si>
  <si>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</si>
  <si>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</si>
  <si>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</si>
  <si>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</si>
  <si>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</si>
  <si>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</si>
  <si>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</si>
  <si>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</si>
  <si>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</si>
  <si>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</si>
  <si>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</si>
  <si>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</si>
  <si>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</si>
  <si>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</si>
  <si>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</si>
  <si>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</si>
  <si>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</si>
  <si>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</si>
  <si>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</si>
  <si>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</si>
  <si>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</si>
  <si>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</si>
  <si>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</si>
  <si>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</si>
  <si>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</si>
  <si>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</si>
  <si>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</si>
  <si>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</si>
  <si>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</si>
  <si>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</si>
  <si>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</si>
  <si>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</si>
  <si>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</si>
  <si>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</si>
  <si>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</si>
  <si>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</si>
  <si>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</si>
  <si>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</si>
  <si>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</si>
  <si>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</si>
  <si>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</si>
  <si>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</si>
  <si>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</si>
  <si>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</si>
  <si>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</si>
  <si>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</si>
  <si>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</si>
  <si>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</si>
  <si>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</si>
  <si>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</si>
  <si>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</si>
  <si>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</si>
  <si>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</si>
  <si>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</si>
  <si>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</si>
  <si>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</si>
  <si>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</si>
  <si>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</si>
  <si>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</si>
  <si>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</si>
  <si>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</si>
  <si>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</si>
  <si>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</si>
  <si>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</si>
  <si>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</si>
  <si>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</si>
  <si>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</si>
  <si>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</si>
  <si>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</si>
  <si>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</si>
  <si>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</si>
  <si>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</si>
  <si>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</si>
  <si>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</si>
  <si>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</si>
  <si>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</si>
  <si>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</si>
  <si>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</si>
  <si>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</si>
  <si>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</si>
  <si>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</si>
  <si>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</si>
  <si>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</si>
  <si>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</si>
  <si>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</si>
  <si>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</si>
  <si>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</si>
  <si>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</si>
  <si>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</si>
  <si>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</si>
  <si>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</si>
  <si>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</si>
  <si>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</si>
  <si>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</si>
  <si>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</si>
  <si>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</si>
  <si>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</si>
  <si>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</si>
  <si>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</si>
  <si>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</si>
  <si>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</si>
  <si>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</si>
  <si>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</si>
  <si>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</si>
  <si>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</si>
  <si>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</si>
  <si>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</si>
  <si>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</si>
  <si>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</si>
  <si>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</si>
  <si>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</si>
  <si>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</si>
  <si>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</si>
  <si>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</si>
  <si>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</si>
  <si>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</si>
  <si>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</si>
  <si>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</si>
  <si>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</si>
  <si>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</si>
  <si>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</si>
  <si>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</si>
  <si>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</si>
  <si>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</si>
  <si>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</si>
  <si>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</si>
  <si>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</si>
  <si>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</si>
  <si>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</si>
  <si>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</si>
  <si>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</si>
  <si>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</si>
  <si>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</si>
  <si>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</si>
  <si>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</si>
  <si>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</si>
  <si>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</si>
  <si>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</si>
  <si>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</si>
  <si>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</si>
  <si>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</si>
  <si>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</si>
  <si>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</si>
  <si>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</si>
  <si>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</si>
  <si>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</si>
  <si>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</si>
  <si>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</si>
  <si>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</si>
  <si>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</si>
  <si>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</si>
  <si>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</si>
  <si>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</si>
  <si>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</si>
  <si>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</si>
  <si>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</si>
  <si>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</si>
  <si>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</si>
  <si>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</si>
  <si>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</si>
  <si>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</si>
  <si>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</si>
  <si>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</si>
  <si>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</si>
  <si>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</si>
  <si>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</si>
  <si>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</si>
  <si>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</si>
  <si>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</si>
  <si>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</si>
  <si>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</si>
  <si>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</si>
  <si>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</si>
  <si>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</si>
  <si>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</si>
  <si>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</si>
  <si>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</si>
  <si>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</si>
  <si>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</si>
  <si>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</si>
  <si>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</si>
  <si>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</si>
  <si>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</si>
  <si>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</si>
  <si>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</si>
  <si>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</si>
  <si>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</si>
  <si>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</si>
  <si>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</si>
  <si>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</si>
  <si>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</si>
  <si>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</si>
  <si>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</si>
  <si>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</si>
  <si>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</si>
  <si>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</si>
  <si>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</si>
  <si>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</si>
  <si>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</si>
  <si>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</si>
  <si>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</si>
  <si>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</si>
  <si>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</si>
  <si>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</si>
  <si>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</si>
  <si>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</si>
  <si>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</si>
  <si>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</si>
  <si>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</si>
  <si>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</si>
  <si>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</si>
  <si>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</si>
  <si>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</si>
  <si>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</si>
  <si>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</si>
  <si>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</si>
  <si>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</si>
  <si>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</si>
  <si>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</si>
  <si>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</si>
  <si>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</si>
  <si>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</si>
  <si>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</si>
  <si>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</si>
  <si>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</si>
  <si>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</si>
  <si>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</si>
  <si>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</si>
  <si>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</si>
  <si>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</si>
  <si>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</si>
  <si>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</si>
  <si>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</si>
  <si>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</si>
  <si>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</si>
  <si>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</si>
  <si>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</si>
  <si>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</si>
  <si>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</si>
  <si>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</si>
  <si>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</si>
  <si>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</si>
  <si>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</si>
  <si>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</si>
  <si>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</si>
  <si>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</si>
  <si>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</si>
  <si>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</si>
  <si>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</si>
  <si>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</si>
  <si>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</si>
  <si>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</si>
  <si>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</si>
  <si>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</si>
  <si>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</si>
  <si>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</si>
  <si>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</si>
  <si>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</si>
  <si>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</si>
  <si>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</si>
  <si>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</si>
  <si>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</si>
  <si>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</si>
  <si>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</si>
  <si>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</si>
  <si>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</si>
  <si>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</si>
  <si>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</si>
  <si>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</si>
  <si>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</si>
  <si>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</si>
  <si>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</si>
  <si>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</si>
  <si>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</si>
  <si>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</si>
  <si>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</si>
  <si>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</si>
  <si>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</si>
  <si>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</si>
  <si>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</si>
  <si>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</si>
  <si>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</si>
  <si>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</si>
  <si>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</si>
  <si>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</si>
  <si>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</si>
  <si>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</si>
  <si>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</si>
  <si>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</si>
  <si>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</si>
  <si>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</si>
  <si>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</si>
  <si>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</si>
  <si>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</si>
  <si>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</si>
  <si>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</si>
  <si>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</si>
  <si>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</si>
  <si>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</si>
  <si>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</si>
  <si>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</si>
  <si>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</si>
  <si>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</si>
  <si>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</si>
  <si>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</si>
  <si>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</si>
  <si>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</si>
  <si>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</si>
  <si>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</si>
  <si>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</si>
  <si>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</si>
  <si>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</si>
  <si>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</si>
  <si>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</si>
  <si>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</si>
  <si>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</si>
  <si>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</si>
  <si>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</si>
  <si>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</si>
  <si>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</si>
  <si>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</si>
  <si>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</si>
  <si>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</si>
  <si>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</si>
  <si>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</si>
  <si>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</si>
  <si>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</si>
  <si>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</si>
  <si>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</si>
  <si>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</si>
  <si>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</si>
  <si>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</si>
  <si>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</si>
  <si>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</si>
  <si>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</si>
  <si>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</si>
  <si>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</si>
  <si>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</si>
  <si>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</si>
  <si>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</si>
  <si>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</si>
  <si>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</si>
  <si>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</si>
  <si>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</si>
  <si>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</si>
  <si>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</si>
  <si>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</si>
  <si>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</si>
  <si>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</si>
  <si>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</si>
  <si>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</si>
  <si>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</si>
  <si>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</si>
  <si>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</si>
  <si>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</si>
  <si>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</si>
  <si>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</si>
  <si>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</si>
  <si>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</si>
  <si>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</si>
  <si>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</si>
  <si>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</si>
  <si>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</si>
  <si>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</si>
  <si>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</si>
  <si>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</si>
  <si>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</si>
  <si>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</si>
  <si>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</si>
  <si>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</si>
  <si>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</si>
  <si>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</si>
  <si>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</si>
  <si>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</si>
  <si>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</si>
  <si>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</si>
  <si>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</si>
  <si>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</si>
  <si>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</si>
  <si>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</si>
  <si>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</si>
  <si>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</si>
  <si>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</si>
  <si>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</si>
  <si>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</si>
  <si>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</si>
  <si>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</si>
  <si>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</si>
  <si>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</si>
  <si>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</si>
  <si>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</si>
  <si>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</si>
  <si>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</si>
  <si>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</si>
  <si>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</si>
  <si>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</si>
  <si>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</si>
  <si>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</si>
  <si>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</si>
  <si>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</si>
  <si>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</si>
  <si>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</si>
  <si>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</si>
  <si>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</si>
  <si>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</si>
  <si>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</si>
  <si>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</si>
  <si>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</si>
  <si>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</si>
  <si>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</si>
  <si>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</si>
  <si>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</si>
  <si>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</si>
  <si>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</si>
  <si>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</si>
  <si>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</si>
  <si>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</si>
  <si>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</si>
  <si>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</si>
  <si>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</si>
  <si>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</si>
  <si>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</si>
  <si>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</si>
  <si>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</si>
  <si>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</si>
  <si>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</si>
  <si>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</si>
  <si>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</si>
  <si>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</si>
  <si>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</si>
  <si>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</si>
  <si>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</si>
  <si>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</si>
  <si>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</si>
  <si>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</si>
  <si>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</si>
  <si>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</si>
  <si>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</si>
  <si>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</si>
  <si>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</si>
  <si>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</si>
  <si>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</si>
  <si>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</si>
  <si>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</si>
  <si>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</si>
  <si>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</si>
  <si>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</si>
  <si>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</si>
  <si>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</si>
  <si>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</si>
  <si>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</si>
  <si>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</si>
  <si>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</si>
  <si>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</si>
  <si>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</si>
  <si>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</si>
  <si>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</si>
  <si>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</si>
  <si>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</si>
  <si>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</si>
  <si>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</si>
  <si>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</si>
  <si>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</si>
  <si>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</si>
  <si>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</si>
  <si>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</si>
  <si>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</si>
  <si>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</si>
  <si>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</si>
  <si>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</si>
  <si>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</si>
  <si>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</si>
  <si>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</si>
  <si>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</si>
  <si>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</si>
  <si>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</si>
  <si>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</si>
  <si>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</si>
  <si>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</si>
  <si>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</si>
  <si>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</si>
  <si>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</si>
  <si>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</si>
  <si>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</si>
  <si>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</si>
  <si>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</si>
  <si>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</si>
  <si>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</si>
  <si>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</si>
  <si>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</si>
  <si>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</si>
  <si>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</si>
  <si>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</si>
  <si>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</si>
  <si>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</si>
  <si>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</si>
  <si>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</si>
  <si>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</si>
  <si>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</si>
  <si>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</si>
  <si>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</si>
  <si>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</si>
  <si>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</si>
  <si>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</si>
  <si>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</si>
  <si>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</si>
  <si>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</si>
  <si>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</si>
  <si>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</si>
  <si>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</si>
  <si>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</si>
  <si>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</si>
  <si>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</si>
  <si>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</si>
  <si>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</si>
  <si>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</si>
  <si>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</si>
  <si>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</si>
  <si>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</si>
  <si>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</si>
  <si>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</si>
  <si>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</si>
  <si>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</si>
  <si>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</si>
  <si>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</si>
  <si>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</si>
  <si>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</si>
  <si>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</si>
  <si>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</si>
  <si>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</si>
  <si>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</si>
  <si>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</si>
  <si>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</si>
  <si>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</si>
  <si>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</si>
  <si>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</si>
  <si>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</si>
  <si>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</si>
  <si>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</si>
  <si>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</si>
  <si>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</si>
  <si>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</si>
  <si>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</si>
  <si>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</si>
  <si>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</si>
  <si>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</si>
  <si>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</si>
  <si>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</si>
  <si>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</si>
  <si>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</si>
  <si>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</si>
  <si>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</si>
  <si>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</si>
  <si>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</si>
  <si>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</si>
  <si>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</si>
  <si>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</si>
  <si>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</si>
  <si>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</si>
  <si>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</si>
  <si>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</si>
  <si>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</si>
  <si>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</si>
  <si>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</si>
  <si>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</si>
  <si>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</si>
  <si>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</si>
  <si>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</si>
  <si>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</si>
  <si>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</si>
  <si>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</si>
  <si>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</si>
  <si>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</si>
  <si>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</si>
  <si>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</si>
  <si>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</si>
  <si>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</si>
  <si>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</si>
  <si>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</si>
  <si>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</si>
  <si>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</si>
  <si>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</si>
  <si>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</si>
  <si>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</si>
  <si>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</si>
  <si>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</si>
  <si>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</si>
  <si>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</si>
  <si>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</si>
  <si>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</si>
  <si>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</si>
  <si>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</si>
  <si>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</si>
  <si>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</si>
  <si>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</si>
  <si>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</si>
  <si>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</si>
  <si>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</si>
  <si>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</si>
  <si>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</si>
  <si>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</si>
  <si>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</si>
  <si>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</si>
  <si>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</si>
  <si>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</si>
  <si>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</si>
  <si>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</si>
  <si>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</si>
  <si>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</si>
  <si>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</si>
  <si>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</si>
  <si>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</si>
  <si>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</si>
  <si>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</si>
  <si>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</si>
  <si>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</si>
  <si>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</si>
  <si>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</si>
  <si>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</si>
  <si>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</si>
  <si>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</si>
  <si>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</si>
  <si>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</si>
  <si>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</si>
  <si>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</si>
  <si>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</si>
  <si>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</si>
  <si>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</si>
  <si>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</si>
  <si>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</si>
  <si>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</si>
  <si>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</si>
  <si>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</si>
  <si>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</si>
  <si>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</si>
  <si>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</si>
  <si>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</si>
  <si>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</si>
  <si>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</si>
  <si>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</si>
  <si>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</si>
  <si>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</si>
  <si>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</si>
  <si>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</si>
  <si>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</si>
  <si>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</si>
  <si>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</si>
  <si>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</si>
  <si>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</si>
  <si>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</si>
  <si>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</si>
  <si>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</si>
  <si>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</si>
  <si>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</si>
  <si>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</si>
  <si>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</si>
  <si>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</si>
  <si>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</si>
  <si>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</si>
  <si>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</si>
  <si>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</si>
  <si>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</si>
  <si>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</si>
  <si>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</si>
  <si>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</si>
  <si>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</si>
  <si>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</si>
  <si>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</si>
  <si>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</si>
  <si>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</si>
  <si>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</si>
  <si>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</si>
  <si>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</si>
  <si>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</si>
  <si>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</si>
  <si>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</si>
  <si>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</si>
  <si>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</si>
  <si>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</si>
  <si>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</si>
  <si>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</si>
  <si>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</si>
  <si>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</si>
  <si>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</si>
  <si>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</si>
  <si>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</si>
  <si>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</si>
  <si>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</si>
  <si>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</si>
  <si>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</si>
  <si>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</si>
  <si>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</si>
  <si>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</si>
  <si>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</si>
  <si>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</si>
  <si>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</si>
  <si>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</si>
  <si>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</si>
  <si>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</si>
  <si>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</si>
  <si>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</si>
  <si>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</si>
  <si>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</si>
  <si>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</si>
  <si>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</si>
  <si>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</si>
  <si>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</si>
  <si>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</si>
  <si>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</si>
  <si>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</si>
  <si>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</si>
  <si>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</si>
  <si>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</si>
  <si>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</si>
  <si>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</si>
  <si>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</si>
  <si>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</si>
  <si>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</si>
  <si>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</si>
  <si>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</si>
  <si>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</si>
  <si>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</si>
  <si>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</si>
  <si>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</si>
  <si>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</si>
  <si>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</si>
  <si>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</si>
  <si>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</si>
  <si>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</si>
  <si>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</si>
  <si>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</si>
  <si>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</si>
  <si>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</si>
  <si>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</si>
  <si>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</si>
  <si>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</si>
  <si>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</si>
  <si>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</si>
  <si>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</si>
  <si>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</si>
  <si>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</si>
  <si>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</si>
  <si>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</si>
  <si>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</si>
  <si>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</si>
  <si>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</si>
  <si>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</si>
  <si>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</si>
  <si>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</si>
  <si>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</si>
  <si>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</si>
  <si>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</si>
  <si>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</si>
  <si>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</si>
  <si>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</si>
  <si>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</si>
  <si>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</si>
  <si>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</si>
  <si>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</si>
  <si>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</si>
  <si>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</si>
  <si>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</si>
  <si>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</si>
  <si>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</si>
  <si>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</si>
  <si>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</si>
  <si>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</si>
  <si>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</si>
  <si>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</si>
  <si>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</si>
  <si>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</si>
  <si>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</si>
  <si>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</si>
  <si>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</si>
  <si>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</si>
  <si>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</si>
  <si>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</si>
  <si>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</si>
  <si>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</si>
  <si>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</si>
  <si>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</si>
  <si>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</si>
  <si>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</si>
  <si>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</si>
  <si>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</si>
  <si>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</si>
  <si>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</si>
  <si>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</si>
  <si>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</si>
  <si>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</si>
  <si>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</si>
  <si>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</si>
  <si>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</si>
  <si>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</si>
  <si>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</si>
  <si>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</si>
  <si>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</si>
  <si>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</si>
  <si>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</si>
  <si>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</si>
  <si>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</si>
  <si>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</si>
  <si>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</si>
  <si>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</si>
  <si>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</si>
  <si>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</si>
  <si>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</si>
  <si>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</si>
  <si>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</si>
  <si>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</si>
  <si>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</si>
  <si>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</si>
  <si>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</si>
  <si>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</si>
  <si>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</si>
  <si>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</si>
  <si>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</si>
  <si>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</si>
  <si>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</si>
  <si>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</si>
  <si>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</si>
  <si>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</si>
  <si>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</si>
  <si>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</si>
  <si>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</si>
  <si>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</si>
  <si>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</si>
  <si>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</si>
  <si>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</si>
  <si>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</si>
  <si>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</si>
  <si>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</si>
  <si>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</si>
  <si>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</si>
  <si>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</si>
  <si>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</si>
  <si>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</si>
  <si>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</si>
  <si>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</si>
  <si>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</si>
  <si>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</si>
  <si>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</si>
  <si>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</si>
  <si>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</si>
  <si>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</si>
  <si>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</si>
  <si>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</si>
  <si>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</si>
  <si>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</si>
  <si>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</si>
  <si>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</si>
  <si>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</si>
  <si>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</si>
  <si>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</si>
  <si>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</si>
  <si>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</si>
  <si>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</si>
  <si>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</si>
  <si>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</si>
  <si>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</si>
  <si>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</si>
  <si>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</si>
  <si>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</si>
  <si>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</si>
  <si>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</si>
  <si>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</si>
  <si>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</si>
  <si>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</si>
  <si>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</si>
  <si>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</si>
  <si>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</si>
  <si>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</si>
  <si>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</si>
  <si>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</si>
  <si>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</si>
  <si>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</si>
  <si>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</si>
  <si>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</si>
  <si>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</si>
  <si>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</si>
  <si>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</si>
  <si>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</si>
  <si>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</si>
  <si>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</si>
  <si>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</si>
  <si>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</si>
  <si>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</si>
  <si>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</si>
  <si>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</si>
  <si>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</si>
  <si>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</si>
  <si>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</si>
  <si>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</si>
  <si>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</si>
  <si>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</si>
  <si>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</si>
  <si>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</si>
  <si>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</si>
  <si>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</si>
  <si>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</si>
  <si>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</si>
  <si>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</si>
  <si>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</si>
  <si>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</si>
  <si>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</si>
  <si>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</si>
  <si>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</si>
  <si>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</si>
  <si>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</si>
  <si>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</si>
  <si>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</si>
  <si>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</si>
  <si>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</si>
  <si>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</si>
  <si>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</si>
  <si>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</si>
  <si>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</si>
  <si>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</si>
  <si>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</si>
  <si>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</si>
  <si>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</si>
  <si>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</si>
  <si>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</si>
  <si>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</si>
  <si>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</si>
  <si>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</si>
  <si>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</si>
  <si>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</si>
  <si>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</si>
  <si>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</si>
  <si>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</si>
  <si>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</si>
  <si>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</si>
  <si>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</si>
  <si>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</si>
  <si>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</si>
  <si>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</si>
  <si>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</si>
  <si>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</si>
  <si>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</si>
  <si>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</si>
  <si>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</si>
  <si>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</si>
  <si>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</si>
  <si>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</si>
  <si>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</si>
  <si>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</si>
  <si>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</si>
  <si>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</si>
  <si>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</si>
  <si>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</si>
  <si>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</si>
  <si>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</si>
  <si>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</si>
  <si>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</si>
  <si>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</si>
  <si>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</si>
  <si>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</si>
  <si>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</si>
  <si>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</si>
  <si>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</si>
  <si>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</si>
  <si>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</si>
  <si>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</si>
  <si>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</si>
  <si>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</si>
  <si>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</si>
  <si>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</si>
  <si>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</si>
  <si>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</si>
  <si>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</si>
  <si>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</si>
  <si>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</si>
  <si>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</si>
  <si>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</si>
  <si>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</si>
  <si>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</si>
  <si>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</si>
  <si>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</si>
  <si>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</si>
  <si>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</si>
  <si>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</si>
  <si>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</si>
  <si>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</si>
  <si>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</si>
  <si>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</si>
  <si>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</si>
  <si>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</si>
  <si>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</si>
  <si>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</si>
  <si>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</si>
  <si>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</si>
  <si>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</si>
  <si>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</si>
  <si>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</si>
  <si>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</si>
  <si>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</si>
  <si>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</si>
  <si>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</si>
  <si>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</si>
  <si>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</si>
  <si>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</si>
  <si>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</si>
  <si>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</si>
  <si>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</si>
  <si>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</si>
  <si>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</si>
  <si>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</si>
  <si>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</si>
  <si>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</si>
  <si>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</si>
  <si>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</si>
  <si>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</si>
  <si>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</si>
  <si>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</si>
  <si>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</si>
  <si>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</si>
  <si>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</si>
  <si>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</si>
  <si>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</si>
  <si>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</si>
  <si>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</si>
  <si>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</si>
  <si>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</si>
  <si>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</si>
  <si>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</si>
  <si>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</si>
  <si>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</si>
  <si>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</si>
  <si>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</si>
  <si>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</si>
  <si>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</si>
  <si>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</si>
  <si>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</si>
  <si>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</si>
  <si>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</si>
  <si>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</si>
  <si>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</si>
  <si>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</si>
  <si>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</si>
  <si>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</si>
  <si>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</si>
  <si>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</si>
  <si>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</si>
  <si>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</si>
  <si>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</si>
  <si>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</si>
  <si>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</si>
  <si>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</si>
  <si>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</si>
  <si>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</si>
  <si>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</si>
  <si>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</si>
  <si>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</si>
  <si>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</si>
  <si>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</si>
  <si>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</si>
  <si>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</si>
  <si>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</si>
  <si>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</si>
  <si>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</si>
  <si>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</si>
  <si>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</si>
  <si>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</si>
  <si>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</si>
  <si>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</si>
  <si>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</si>
  <si>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</si>
  <si>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</si>
  <si>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</si>
  <si>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</si>
  <si>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</si>
  <si>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</si>
  <si>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</si>
  <si>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</si>
  <si>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</si>
  <si>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</si>
  <si>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</si>
  <si>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</si>
  <si>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</si>
  <si>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</si>
  <si>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</si>
  <si>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</si>
  <si>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</si>
  <si>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</si>
  <si>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</si>
  <si>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</si>
  <si>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</si>
  <si>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</si>
  <si>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</si>
  <si>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</si>
  <si>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</si>
  <si>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</si>
  <si>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</si>
  <si>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</si>
  <si>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</si>
  <si>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</si>
  <si>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</si>
  <si>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</si>
  <si>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</si>
  <si>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</si>
  <si>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</si>
  <si>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</si>
  <si>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</si>
  <si>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</si>
  <si>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</si>
  <si>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</si>
  <si>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</si>
  <si>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</si>
  <si>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</si>
  <si>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</si>
  <si>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</si>
  <si>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</si>
  <si>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</si>
  <si>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</si>
  <si>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</si>
  <si>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</si>
  <si>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</si>
  <si>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</si>
  <si>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</si>
  <si>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</si>
  <si>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</si>
  <si>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</si>
  <si>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</si>
  <si>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</si>
  <si>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</si>
  <si>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</si>
  <si>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</si>
  <si>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</si>
  <si>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</si>
  <si>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</si>
  <si>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</si>
  <si>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</si>
  <si>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</si>
  <si>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</si>
  <si>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</si>
  <si>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</si>
  <si>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</si>
  <si>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</si>
  <si>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</si>
  <si>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</si>
  <si>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</si>
  <si>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</si>
  <si>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</si>
  <si>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</si>
  <si>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</si>
  <si>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</si>
  <si>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</si>
  <si>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</si>
  <si>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</si>
  <si>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</si>
  <si>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</si>
  <si>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</si>
  <si>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</si>
  <si>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</si>
  <si>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</si>
  <si>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</si>
  <si>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</si>
  <si>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</si>
  <si>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</si>
  <si>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</si>
  <si>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</si>
  <si>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</si>
  <si>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</si>
  <si>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</si>
  <si>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</si>
  <si>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</si>
  <si>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</si>
  <si>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</si>
  <si>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</si>
  <si>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</si>
  <si>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</si>
  <si>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</si>
  <si>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</si>
  <si>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</si>
  <si>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</si>
  <si>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</si>
  <si>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</si>
  <si>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</si>
  <si>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</si>
  <si>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</si>
  <si>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</si>
  <si>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</si>
  <si>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</si>
  <si>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</si>
  <si>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</si>
  <si>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</si>
  <si>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</si>
  <si>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</si>
  <si>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</si>
  <si>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</si>
  <si>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</si>
  <si>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</si>
  <si>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</si>
  <si>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</si>
  <si>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</si>
  <si>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</si>
  <si>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</si>
  <si>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</si>
  <si>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</si>
  <si>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</si>
  <si>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</si>
  <si>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</si>
  <si>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</si>
  <si>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</si>
  <si>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</si>
  <si>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</si>
  <si>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</si>
  <si>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</si>
  <si>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</si>
  <si>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</si>
  <si>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</si>
  <si>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</si>
  <si>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</si>
  <si>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</si>
  <si>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</si>
  <si>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</si>
  <si>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</si>
  <si>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</si>
  <si>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</si>
  <si>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</si>
  <si>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</si>
  <si>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</si>
  <si>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</si>
  <si>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</si>
  <si>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</si>
  <si>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</si>
  <si>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</si>
  <si>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</si>
  <si>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</si>
  <si>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</si>
  <si>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</si>
  <si>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</si>
  <si>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</si>
  <si>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</si>
  <si>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</si>
  <si>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</si>
  <si>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</si>
  <si>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</si>
  <si>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</si>
  <si>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</si>
  <si>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</si>
  <si>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</si>
  <si>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</si>
  <si>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</si>
  <si>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</si>
  <si>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</si>
  <si>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</si>
  <si>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</si>
  <si>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</si>
  <si>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</si>
  <si>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</si>
  <si>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</si>
  <si>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</si>
  <si>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</si>
  <si>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</si>
  <si>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</si>
  <si>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</si>
  <si>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</si>
  <si>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</si>
  <si>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</si>
  <si>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</si>
  <si>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</si>
  <si>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</si>
  <si>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</si>
  <si>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</si>
  <si>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</si>
  <si>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</si>
  <si>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</si>
  <si>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</si>
  <si>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</si>
  <si>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</si>
  <si>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</si>
  <si>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</si>
  <si>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</si>
  <si>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</si>
  <si>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</si>
  <si>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</si>
  <si>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</si>
  <si>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</si>
  <si>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</si>
  <si>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</si>
  <si>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</si>
  <si>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</si>
  <si>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</si>
  <si>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</si>
  <si>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</si>
  <si>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</si>
  <si>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</si>
  <si>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</si>
  <si>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</si>
  <si>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</si>
  <si>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</si>
  <si>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</si>
  <si>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</si>
  <si>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</si>
  <si>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</si>
  <si>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</si>
  <si>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</si>
  <si>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</si>
  <si>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</si>
  <si>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</si>
  <si>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</si>
  <si>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</si>
  <si>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</si>
  <si>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</si>
  <si>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</si>
  <si>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</si>
  <si>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</si>
  <si>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</si>
  <si>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</si>
  <si>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</si>
  <si>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</si>
  <si>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</si>
  <si>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</si>
  <si>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</si>
  <si>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</si>
  <si>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</si>
  <si>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</si>
  <si>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</si>
  <si>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</si>
  <si>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</si>
  <si>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</si>
  <si>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</si>
  <si>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</si>
  <si>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</si>
  <si>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</si>
  <si>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</si>
  <si>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</si>
  <si>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</si>
  <si>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</si>
  <si>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</si>
  <si>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</si>
  <si>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</si>
  <si>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</si>
  <si>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</si>
  <si>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</si>
  <si>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</si>
  <si>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</si>
  <si>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</si>
  <si>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</si>
  <si>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</si>
  <si>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</si>
  <si>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</si>
  <si>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</si>
  <si>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</si>
  <si>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</si>
  <si>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</si>
  <si>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</si>
  <si>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</si>
  <si>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</si>
  <si>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</si>
  <si>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</si>
  <si>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</si>
  <si>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</si>
  <si>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</si>
  <si>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</si>
  <si>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</si>
  <si>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</si>
  <si>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</si>
  <si>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</si>
  <si>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</si>
  <si>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</si>
  <si>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</si>
  <si>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</si>
  <si>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</si>
  <si>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</si>
  <si>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</si>
  <si>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</si>
  <si>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</si>
  <si>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</si>
  <si>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</si>
  <si>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</si>
  <si>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</si>
  <si>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</si>
  <si>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</si>
  <si>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</si>
  <si>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</si>
  <si>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</si>
  <si>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</si>
  <si>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</si>
  <si>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</si>
  <si>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</si>
  <si>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</si>
  <si>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</si>
  <si>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</si>
  <si>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</si>
  <si>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</si>
  <si>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</si>
  <si>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</si>
  <si>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</si>
  <si>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</si>
  <si>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</si>
  <si>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</si>
  <si>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</si>
  <si>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</si>
  <si>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</si>
  <si>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</si>
  <si>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</si>
  <si>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</si>
  <si>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</si>
  <si>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</si>
  <si>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</si>
  <si>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</si>
  <si>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</si>
  <si>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</si>
  <si>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</si>
  <si>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</si>
  <si>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</si>
  <si>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</si>
  <si>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</si>
  <si>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</si>
  <si>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</si>
  <si>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</si>
  <si>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</si>
  <si>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</si>
  <si>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</si>
  <si>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</si>
  <si>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</si>
  <si>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</si>
  <si>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</si>
  <si>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</si>
  <si>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</si>
  <si>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</si>
  <si>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</si>
  <si>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</si>
  <si>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</si>
  <si>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</si>
  <si>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</si>
  <si>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</si>
  <si>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</si>
  <si>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</si>
  <si>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</si>
  <si>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</si>
  <si>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</si>
  <si>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</si>
  <si>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</si>
  <si>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</si>
  <si>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</si>
  <si>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</si>
  <si>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</si>
  <si>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</si>
  <si>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</si>
  <si>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</si>
  <si>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</si>
  <si>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</si>
  <si>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</si>
  <si>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</si>
  <si>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</si>
  <si>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</si>
  <si>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</si>
  <si>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</si>
  <si>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</si>
  <si>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</si>
  <si>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</si>
  <si>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</si>
  <si>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</si>
  <si>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</si>
  <si>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</si>
  <si>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</si>
  <si>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</si>
  <si>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</si>
  <si>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</si>
  <si>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</si>
  <si>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</si>
  <si>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</si>
  <si>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</si>
  <si>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</si>
  <si>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</si>
  <si>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</si>
  <si>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</si>
  <si>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</si>
  <si>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</si>
  <si>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</si>
  <si>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</si>
  <si>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</si>
  <si>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</si>
  <si>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</si>
  <si>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</si>
  <si>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</si>
  <si>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</si>
  <si>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</si>
  <si>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</si>
  <si>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</si>
  <si>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</si>
  <si>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</si>
  <si>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</si>
  <si>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</si>
  <si>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</si>
  <si>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</si>
  <si>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</si>
  <si>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</si>
  <si>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</si>
  <si>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</si>
  <si>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</si>
  <si>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</si>
  <si>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</si>
  <si>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</si>
  <si>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</si>
  <si>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</si>
  <si>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</si>
  <si>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</si>
  <si>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</si>
  <si>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</si>
  <si>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</si>
  <si>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</si>
  <si>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</si>
  <si>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</si>
  <si>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</si>
  <si>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</si>
  <si>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</si>
  <si>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</si>
  <si>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</si>
  <si>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</si>
  <si>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</si>
  <si>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</si>
  <si>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</si>
  <si>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</si>
  <si>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</si>
  <si>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</si>
  <si>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</si>
  <si>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</si>
  <si>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</si>
  <si>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</si>
  <si>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</si>
  <si>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</si>
  <si>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</si>
  <si>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</si>
  <si>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</si>
  <si>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</si>
  <si>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</si>
  <si>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</si>
  <si>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</si>
  <si>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</si>
  <si>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</si>
  <si>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</si>
  <si>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</si>
  <si>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</si>
  <si>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</si>
  <si>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</si>
  <si>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</si>
  <si>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</si>
  <si>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</si>
  <si>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</si>
  <si>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</si>
  <si>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</si>
  <si>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</si>
  <si>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</si>
  <si>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</si>
  <si>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</si>
  <si>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</si>
  <si>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</si>
  <si>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</si>
  <si>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</si>
  <si>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</si>
  <si>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</si>
  <si>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</si>
  <si>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</si>
  <si>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</si>
  <si>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</si>
  <si>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</si>
  <si>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</si>
  <si>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</si>
  <si>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</si>
  <si>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</si>
  <si>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</si>
  <si>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</si>
  <si>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</si>
  <si>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</si>
  <si>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</si>
  <si>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</si>
  <si>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</si>
  <si>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</si>
  <si>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</si>
  <si>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</si>
  <si>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</si>
  <si>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</si>
  <si>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</si>
  <si>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</si>
  <si>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</si>
  <si>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</si>
  <si>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</si>
  <si>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</si>
  <si>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</si>
  <si>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</si>
  <si>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</si>
  <si>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</si>
  <si>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</si>
  <si>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</si>
  <si>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</si>
  <si>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</si>
  <si>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</si>
  <si>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</si>
  <si>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</si>
  <si>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</si>
  <si>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</si>
  <si>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</si>
  <si>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</si>
  <si>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</si>
  <si>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</si>
  <si>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</si>
  <si>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</si>
  <si>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</si>
  <si>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</si>
  <si>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</si>
  <si>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</si>
  <si>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</si>
  <si>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</si>
  <si>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</si>
  <si>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</si>
  <si>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</si>
  <si>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</si>
  <si>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</si>
  <si>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</si>
  <si>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</si>
  <si>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</si>
  <si>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</si>
  <si>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</si>
  <si>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</si>
  <si>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</si>
  <si>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</si>
  <si>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</si>
  <si>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</si>
  <si>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</si>
  <si>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</si>
  <si>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</si>
  <si>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</si>
  <si>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</si>
  <si>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</si>
  <si>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</si>
  <si>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</si>
  <si>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</si>
  <si>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</si>
  <si>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</si>
  <si>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</si>
  <si>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</si>
  <si>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</si>
  <si>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</si>
  <si>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</si>
  <si>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</si>
  <si>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</si>
  <si>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</si>
  <si>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</si>
  <si>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</si>
  <si>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</si>
  <si>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</si>
  <si>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</si>
  <si>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</si>
  <si>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</si>
  <si>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</si>
  <si>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</si>
  <si>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</si>
  <si>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</si>
  <si>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</si>
  <si>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</si>
  <si>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</si>
  <si>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</si>
  <si>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</si>
  <si>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</si>
  <si>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</si>
  <si>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</si>
  <si>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</si>
  <si>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</si>
  <si>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</si>
  <si>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</si>
  <si>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</si>
  <si>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</si>
  <si>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</si>
  <si>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</si>
  <si>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</si>
  <si>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</si>
  <si>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</si>
  <si>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</si>
  <si>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</si>
  <si>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</si>
  <si>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</si>
  <si>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</si>
  <si>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</si>
  <si>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</si>
  <si>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</si>
  <si>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</si>
  <si>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</si>
  <si>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</si>
  <si>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</si>
  <si>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</si>
  <si>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</si>
  <si>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</si>
  <si>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</si>
  <si>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</si>
  <si>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</si>
  <si>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</si>
  <si>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</si>
  <si>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</si>
  <si>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</si>
  <si>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</si>
  <si>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</si>
  <si>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</si>
  <si>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</si>
  <si>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</si>
  <si>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</si>
  <si>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</si>
  <si>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</si>
  <si>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</si>
  <si>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</si>
  <si>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</si>
  <si>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</si>
  <si>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</si>
  <si>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</si>
  <si>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</si>
  <si>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</si>
  <si>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</si>
  <si>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</si>
  <si>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</si>
  <si>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</si>
  <si>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</si>
  <si>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</si>
  <si>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</si>
  <si>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</si>
  <si>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</si>
  <si>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</si>
  <si>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</si>
  <si>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</si>
  <si>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</si>
  <si>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</si>
  <si>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</si>
  <si>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</si>
  <si>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</si>
  <si>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</si>
  <si>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</si>
  <si>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</si>
  <si>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</si>
  <si>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</si>
  <si>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</si>
  <si>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</si>
  <si>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</si>
  <si>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</si>
  <si>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</si>
  <si>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</si>
  <si>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</si>
  <si>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</si>
  <si>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</si>
  <si>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</si>
  <si>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</si>
  <si>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</si>
  <si>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</si>
  <si>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</si>
  <si>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</si>
  <si>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</si>
  <si>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</si>
  <si>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</si>
  <si>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</si>
  <si>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</si>
  <si>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</si>
  <si>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</si>
  <si>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</si>
  <si>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</si>
  <si>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</si>
  <si>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</si>
  <si>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</si>
  <si>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</si>
  <si>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</si>
  <si>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</si>
  <si>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</si>
  <si>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</si>
  <si>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</si>
  <si>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</si>
  <si>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</si>
  <si>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</si>
  <si>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</si>
  <si>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</si>
  <si>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</si>
  <si>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</si>
  <si>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</si>
  <si>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</si>
  <si>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</si>
  <si>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</si>
  <si>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</si>
  <si>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</si>
  <si>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</si>
  <si>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</si>
  <si>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</si>
  <si>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</si>
  <si>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</si>
  <si>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</si>
  <si>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</si>
  <si>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</si>
  <si>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</si>
  <si>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</si>
  <si>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</si>
  <si>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</si>
  <si>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</si>
  <si>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</si>
  <si>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</si>
  <si>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</si>
  <si>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</si>
  <si>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</si>
  <si>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</si>
  <si>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</si>
  <si>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</si>
  <si>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</si>
  <si>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</si>
  <si>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</si>
  <si>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</si>
  <si>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</si>
  <si>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</si>
  <si>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</si>
  <si>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</si>
  <si>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</si>
  <si>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</si>
  <si>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</si>
  <si>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</si>
  <si>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</si>
  <si>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</si>
  <si>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</si>
  <si>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</si>
  <si>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</si>
  <si>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</si>
  <si>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</si>
  <si>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</si>
  <si>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</si>
  <si>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</si>
  <si>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</si>
  <si>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</si>
  <si>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</si>
  <si>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</si>
  <si>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</si>
  <si>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</si>
  <si>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</si>
  <si>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</si>
  <si>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</si>
  <si>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</si>
  <si>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</si>
  <si>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</si>
  <si>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</si>
  <si>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</si>
  <si>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</si>
  <si>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</si>
  <si>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</si>
  <si>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</si>
  <si>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</si>
  <si>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</si>
  <si>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</si>
  <si>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</si>
  <si>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</si>
  <si>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</si>
  <si>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</si>
  <si>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</si>
  <si>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</si>
  <si>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</si>
  <si>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</si>
  <si>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</si>
  <si>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</si>
  <si>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</si>
  <si>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</si>
  <si>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</si>
  <si>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</si>
  <si>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</si>
  <si>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</si>
  <si>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</si>
  <si>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</si>
  <si>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</si>
  <si>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</si>
  <si>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</si>
  <si>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</si>
  <si>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</si>
  <si>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</si>
  <si>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</si>
  <si>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</si>
  <si>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</si>
  <si>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</si>
  <si>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</si>
  <si>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</si>
  <si>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</si>
  <si>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</si>
  <si>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</si>
  <si>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</si>
  <si>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</si>
  <si>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</si>
  <si>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</si>
  <si>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</si>
  <si>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</si>
  <si>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</si>
  <si>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</si>
  <si>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</si>
  <si>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</si>
  <si>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</si>
  <si>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</si>
  <si>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</si>
  <si>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</si>
  <si>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</si>
  <si>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</si>
  <si>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</si>
  <si>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</si>
  <si>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</si>
  <si>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</si>
  <si>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</si>
  <si>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</si>
  <si>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</si>
  <si>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</si>
  <si>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</si>
  <si>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</si>
  <si>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</si>
  <si>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</si>
  <si>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</si>
  <si>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</si>
  <si>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</si>
  <si>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</si>
  <si>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</si>
  <si>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</si>
  <si>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</si>
  <si>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</si>
  <si>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</si>
  <si>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</si>
  <si>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</si>
  <si>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</si>
  <si>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</si>
  <si>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</si>
  <si>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</si>
  <si>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</si>
  <si>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</si>
  <si>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</si>
  <si>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</si>
  <si>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</si>
  <si>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</si>
  <si>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</si>
  <si>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</si>
  <si>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</si>
  <si>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</si>
  <si>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</si>
  <si>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</si>
  <si>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</si>
  <si>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</si>
  <si>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</si>
  <si>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</si>
  <si>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</si>
  <si>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</si>
  <si>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</si>
  <si>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</si>
  <si>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</si>
  <si>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</si>
  <si>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</si>
  <si>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</si>
  <si>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</si>
  <si>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</si>
  <si>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</si>
  <si>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</si>
  <si>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</si>
  <si>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</si>
  <si>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</si>
  <si>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</si>
  <si>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</si>
  <si>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</si>
  <si>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</si>
  <si>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</si>
  <si>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</si>
  <si>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</si>
  <si>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</si>
  <si>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</si>
  <si>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</si>
  <si>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</si>
  <si>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</si>
  <si>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</si>
  <si>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</si>
  <si>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</si>
  <si>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</si>
  <si>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</si>
  <si>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</si>
  <si>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</si>
  <si>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</si>
  <si>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</si>
  <si>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</si>
  <si>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</si>
  <si>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</si>
  <si>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</si>
  <si>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</si>
  <si>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</si>
  <si>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</si>
  <si>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</si>
  <si>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</si>
  <si>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</si>
  <si>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</si>
  <si>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</si>
  <si>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</si>
  <si>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</si>
  <si>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</si>
  <si>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</si>
  <si>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</si>
  <si>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</si>
  <si>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</si>
  <si>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</si>
  <si>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</si>
  <si>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</si>
  <si>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</si>
  <si>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</si>
  <si>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</si>
  <si>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</si>
  <si>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</si>
  <si>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</si>
  <si>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</si>
  <si>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</si>
  <si>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</si>
  <si>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</si>
  <si>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</si>
  <si>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</si>
  <si>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</si>
  <si>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</si>
  <si>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</si>
  <si>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</si>
  <si>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</si>
  <si>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</si>
  <si>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</si>
  <si>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</si>
  <si>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</si>
  <si>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</si>
  <si>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</si>
  <si>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</si>
  <si>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</si>
  <si>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</si>
  <si>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</si>
  <si>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</si>
  <si>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</si>
  <si>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</si>
  <si>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</si>
  <si>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</si>
  <si>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</si>
  <si>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</si>
  <si>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</si>
  <si>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</si>
  <si>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</si>
  <si>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</si>
  <si>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</si>
  <si>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</si>
  <si>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</si>
  <si>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</si>
  <si>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</si>
  <si>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</si>
  <si>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</si>
  <si>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</si>
  <si>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</si>
  <si>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</si>
  <si>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</si>
  <si>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</si>
  <si>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</si>
  <si>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</si>
  <si>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</si>
  <si>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</si>
  <si>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</si>
  <si>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</si>
  <si>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</si>
  <si>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</si>
  <si>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</si>
  <si>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</si>
  <si>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</si>
  <si>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</si>
  <si>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</si>
  <si>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</si>
  <si>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</si>
  <si>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</si>
  <si>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</si>
  <si>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</si>
  <si>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</si>
  <si>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</si>
  <si>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</si>
  <si>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</si>
  <si>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</si>
  <si>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</si>
  <si>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</si>
  <si>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</si>
  <si>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</si>
  <si>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</si>
  <si>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</si>
  <si>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</si>
  <si>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</si>
  <si>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</si>
  <si>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</si>
  <si>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</si>
  <si>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</si>
  <si>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</si>
  <si>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</si>
  <si>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</si>
  <si>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</si>
  <si>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</si>
  <si>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</si>
  <si>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</si>
  <si>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</si>
  <si>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</si>
  <si>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</si>
  <si>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</si>
  <si>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</si>
  <si>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</si>
  <si>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</si>
  <si>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</si>
  <si>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</si>
  <si>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</si>
  <si>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</si>
  <si>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</si>
  <si>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</si>
  <si>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</si>
  <si>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</si>
  <si>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</si>
  <si>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</si>
  <si>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</si>
  <si>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</si>
  <si>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</si>
  <si>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</si>
  <si>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</si>
  <si>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</si>
  <si>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</si>
  <si>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</si>
  <si>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</si>
  <si>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</si>
  <si>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</si>
  <si>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</si>
  <si>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</si>
  <si>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</si>
  <si>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</si>
  <si>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</si>
  <si>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</si>
  <si>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</si>
  <si>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</si>
  <si>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</si>
  <si>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</si>
  <si>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</si>
  <si>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</si>
  <si>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</si>
  <si>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</si>
  <si>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</si>
  <si>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</si>
  <si>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</si>
  <si>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</si>
  <si>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</si>
  <si>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</si>
  <si>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</si>
  <si>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</si>
  <si>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</si>
  <si>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</si>
  <si>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</si>
  <si>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</si>
  <si>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</si>
  <si>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</si>
  <si>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</si>
  <si>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</si>
  <si>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</si>
  <si>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</si>
  <si>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</si>
  <si>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</si>
  <si>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</si>
  <si>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</si>
  <si>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</si>
  <si>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</si>
  <si>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</si>
  <si>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</si>
  <si>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</si>
  <si>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</si>
  <si>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</si>
  <si>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</si>
  <si>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</si>
  <si>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</si>
  <si>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</si>
  <si>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</si>
  <si>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</si>
  <si>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</si>
  <si>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</si>
  <si>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</si>
  <si>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</si>
  <si>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</si>
  <si>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</si>
  <si>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</si>
  <si>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</si>
  <si>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</si>
  <si>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</si>
  <si>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</si>
  <si>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</si>
  <si>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</si>
  <si>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</si>
  <si>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</si>
  <si>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</si>
  <si>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</si>
  <si>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</si>
  <si>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</si>
  <si>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</si>
  <si>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</si>
  <si>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</si>
  <si>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</si>
  <si>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</si>
  <si>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</si>
  <si>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</si>
  <si>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</si>
  <si>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</si>
  <si>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</si>
  <si>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</si>
  <si>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</si>
  <si>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</si>
  <si>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</si>
  <si>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</si>
  <si>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</si>
  <si>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</si>
  <si>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</si>
  <si>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</si>
  <si>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</si>
  <si>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</si>
  <si>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</si>
  <si>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</si>
  <si>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</si>
  <si>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</si>
  <si>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</si>
  <si>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</si>
  <si>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</si>
  <si>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</si>
  <si>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</si>
  <si>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</si>
  <si>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</si>
  <si>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</si>
  <si>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</si>
  <si>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</si>
  <si>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</si>
  <si>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</si>
  <si>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</si>
  <si>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</si>
  <si>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</si>
  <si>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</si>
  <si>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</si>
  <si>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</si>
  <si>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</si>
  <si>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</si>
  <si>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</si>
  <si>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</si>
  <si>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</si>
  <si>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</si>
  <si>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</si>
  <si>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</si>
  <si>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</si>
  <si>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</si>
  <si>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</si>
  <si>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</si>
  <si>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</si>
  <si>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</si>
  <si>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</si>
  <si>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</si>
  <si>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</si>
  <si>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</si>
  <si>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</si>
  <si>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</si>
  <si>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</si>
  <si>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</si>
  <si>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</si>
  <si>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</si>
  <si>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</si>
  <si>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</si>
  <si>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</si>
  <si>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</si>
  <si>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</si>
  <si>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</si>
  <si>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</si>
  <si>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</si>
  <si>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</si>
  <si>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</si>
  <si>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</si>
  <si>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</si>
  <si>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</si>
  <si>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</si>
  <si>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</si>
  <si>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</si>
  <si>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</si>
  <si>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</si>
  <si>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</si>
  <si>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</si>
  <si>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</si>
  <si>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</si>
  <si>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</si>
  <si>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</si>
  <si>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</si>
  <si>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</si>
  <si>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</si>
  <si>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</si>
  <si>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</si>
  <si>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</si>
  <si>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</si>
  <si>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</si>
  <si>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</si>
  <si>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</si>
  <si>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</si>
  <si>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</si>
  <si>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</si>
  <si>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</si>
  <si>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</si>
  <si>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</si>
  <si>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</si>
  <si>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</si>
  <si>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</si>
  <si>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</si>
  <si>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</si>
  <si>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</si>
  <si>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</si>
  <si>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</si>
  <si>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</si>
  <si>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</si>
  <si>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</si>
  <si>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</si>
  <si>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</si>
  <si>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</si>
  <si>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</si>
  <si>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</si>
  <si>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</si>
  <si>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</si>
  <si>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</si>
  <si>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</si>
  <si>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</si>
  <si>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</si>
  <si>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</si>
  <si>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</si>
  <si>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</si>
  <si>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</si>
  <si>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</si>
  <si>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</si>
  <si>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</si>
  <si>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</si>
  <si>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</si>
  <si>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</si>
  <si>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</si>
  <si>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</si>
  <si>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</si>
  <si>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</si>
  <si>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</si>
  <si>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</si>
  <si>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</si>
  <si>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</si>
  <si>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</si>
  <si>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</si>
  <si>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</si>
  <si>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</si>
  <si>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</si>
  <si>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</si>
  <si>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</si>
  <si>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</si>
  <si>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</si>
  <si>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</si>
  <si>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</si>
  <si>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</si>
  <si>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</si>
  <si>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</si>
  <si>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</si>
  <si>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</si>
  <si>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</si>
  <si>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</si>
  <si>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</si>
  <si>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</si>
  <si>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</si>
  <si>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</si>
  <si>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</si>
  <si>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</si>
  <si>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</si>
  <si>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</si>
  <si>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</si>
  <si>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</si>
  <si>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</si>
  <si>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</si>
  <si>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</si>
  <si>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</si>
  <si>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</si>
  <si>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</si>
  <si>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</si>
  <si>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</si>
  <si>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</si>
  <si>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</si>
  <si>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</si>
  <si>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</si>
  <si>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</si>
  <si>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</si>
  <si>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</si>
  <si>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</si>
  <si>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</si>
  <si>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</si>
  <si>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</si>
  <si>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</si>
  <si>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</si>
  <si>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</si>
  <si>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</si>
  <si>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</si>
  <si>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</si>
  <si>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</si>
  <si>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</si>
  <si>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</si>
  <si>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</si>
  <si>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</si>
  <si>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</si>
  <si>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</si>
  <si>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</si>
  <si>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</si>
  <si>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</si>
  <si>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</si>
  <si>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</si>
  <si>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</si>
  <si>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</si>
  <si>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</si>
  <si>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</si>
  <si>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</si>
  <si>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</si>
  <si>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</si>
  <si>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</si>
  <si>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</si>
  <si>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</si>
  <si>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</si>
  <si>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</si>
  <si>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</si>
  <si>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</si>
  <si>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</si>
  <si>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</si>
  <si>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</si>
  <si>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</si>
  <si>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</si>
  <si>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</si>
  <si>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</si>
  <si>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</si>
  <si>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</si>
  <si>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</si>
  <si>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</si>
  <si>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</si>
  <si>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</si>
  <si>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</si>
  <si>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</si>
  <si>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</si>
  <si>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</si>
  <si>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</si>
  <si>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</si>
  <si>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</si>
  <si>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</si>
  <si>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</si>
  <si>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</si>
  <si>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</si>
  <si>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</si>
  <si>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</si>
  <si>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</si>
  <si>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</si>
  <si>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</si>
  <si>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</si>
  <si>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</si>
  <si>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</si>
  <si>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</si>
  <si>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</si>
  <si>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</si>
  <si>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</si>
  <si>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</si>
  <si>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</si>
  <si>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</si>
  <si>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</si>
  <si>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</si>
  <si>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</si>
  <si>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</si>
  <si>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</si>
  <si>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</si>
  <si>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</si>
  <si>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</si>
  <si>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</si>
  <si>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</si>
  <si>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</si>
  <si>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</si>
  <si>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</si>
  <si>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</si>
  <si>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</si>
  <si>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</si>
  <si>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</si>
  <si>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</si>
  <si>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</si>
  <si>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</si>
  <si>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</si>
  <si>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</si>
  <si>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</si>
  <si>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</si>
  <si>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</si>
  <si>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</si>
  <si>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</si>
  <si>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</si>
  <si>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</si>
  <si>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</si>
  <si>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</si>
  <si>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</si>
  <si>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</si>
  <si>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</si>
  <si>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</si>
  <si>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</si>
  <si>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</si>
  <si>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</si>
  <si>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</si>
  <si>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</si>
  <si>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</si>
  <si>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</si>
  <si>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</si>
  <si>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</si>
  <si>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</si>
  <si>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</si>
  <si>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</si>
  <si>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</si>
  <si>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</si>
  <si>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</si>
  <si>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</si>
  <si>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</si>
  <si>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</si>
  <si>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</si>
  <si>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</si>
  <si>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</si>
  <si>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</si>
  <si>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</si>
  <si>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</si>
  <si>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</si>
  <si>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</si>
  <si>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</si>
  <si>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</si>
  <si>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</si>
  <si>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</si>
  <si>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</si>
  <si>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</si>
  <si>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</si>
  <si>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</si>
  <si>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</si>
  <si>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</si>
  <si>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</si>
  <si>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</si>
  <si>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</si>
  <si>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</si>
  <si>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</si>
  <si>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</si>
  <si>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</si>
  <si>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</si>
  <si>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</si>
  <si>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</si>
  <si>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</si>
  <si>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</si>
  <si>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</si>
  <si>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</si>
  <si>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</si>
  <si>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</si>
  <si>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</si>
  <si>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</si>
  <si>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</si>
  <si>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</si>
  <si>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</si>
  <si>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</si>
  <si>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</si>
  <si>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</si>
  <si>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</si>
  <si>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</si>
  <si>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</si>
  <si>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</si>
  <si>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</si>
  <si>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</si>
  <si>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</si>
  <si>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</si>
  <si>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</si>
  <si>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</si>
  <si>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</si>
  <si>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</si>
  <si>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</si>
  <si>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</si>
  <si>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</si>
  <si>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</si>
  <si>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</si>
  <si>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</si>
  <si>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</si>
  <si>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</si>
  <si>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</si>
  <si>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</si>
  <si>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</si>
  <si>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</si>
  <si>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</si>
  <si>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</si>
  <si>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</si>
  <si>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</si>
  <si>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</si>
  <si>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</si>
  <si>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</si>
  <si>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</si>
  <si>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</si>
  <si>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</si>
  <si>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</si>
  <si>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</si>
  <si>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</si>
  <si>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</si>
  <si>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</si>
  <si>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</si>
  <si>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</si>
  <si>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</si>
  <si>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</si>
  <si>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</si>
  <si>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</si>
  <si>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</si>
  <si>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</si>
  <si>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</si>
  <si>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</si>
  <si>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</si>
  <si>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</si>
  <si>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</si>
  <si>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</si>
  <si>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</si>
  <si>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</si>
  <si>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</si>
  <si>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</si>
  <si>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</si>
  <si>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</si>
  <si>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</si>
  <si>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</si>
  <si>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</si>
  <si>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</si>
  <si>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</si>
  <si>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</si>
  <si>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</si>
  <si>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</si>
  <si>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</si>
  <si>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</si>
  <si>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</si>
  <si>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</si>
  <si>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</si>
  <si>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</si>
  <si>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</si>
  <si>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</si>
  <si>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</si>
  <si>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</si>
  <si>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</si>
  <si>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</si>
  <si>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</si>
  <si>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</si>
  <si>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</si>
  <si>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</si>
  <si>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</si>
  <si>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</si>
  <si>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</si>
  <si>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</si>
  <si>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</si>
  <si>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</si>
  <si>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</si>
  <si>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</si>
  <si>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</si>
  <si>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</si>
  <si>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</si>
  <si>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</si>
  <si>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</si>
  <si>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</si>
  <si>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</si>
  <si>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</si>
  <si>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</si>
  <si>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</si>
  <si>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</si>
  <si>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</si>
  <si>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</si>
  <si>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</si>
  <si>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</si>
  <si>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</si>
  <si>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</si>
  <si>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</si>
  <si>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</si>
  <si>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</si>
  <si>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</si>
  <si>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</si>
  <si>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</si>
  <si>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</si>
  <si>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</si>
  <si>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</si>
  <si>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</si>
  <si>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</si>
  <si>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</si>
  <si>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</si>
  <si>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</si>
  <si>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</si>
  <si>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</si>
  <si>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</si>
  <si>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</si>
  <si>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</si>
  <si>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</si>
  <si>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</si>
  <si>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</si>
  <si>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</si>
  <si>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</si>
  <si>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</si>
  <si>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</si>
  <si>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</si>
  <si>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</si>
  <si>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</si>
  <si>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</si>
  <si>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</si>
  <si>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</si>
  <si>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</si>
  <si>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</si>
  <si>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</si>
  <si>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</si>
  <si>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</si>
  <si>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</si>
  <si>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</si>
  <si>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</si>
  <si>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</si>
  <si>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</si>
  <si>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</si>
  <si>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</si>
  <si>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</si>
  <si>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</si>
  <si>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</si>
  <si>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</si>
  <si>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</si>
  <si>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</si>
  <si>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</si>
  <si>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</si>
  <si>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</si>
  <si>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</si>
  <si>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</si>
  <si>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</si>
  <si>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</si>
  <si>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</si>
  <si>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</si>
  <si>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</si>
  <si>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</si>
  <si>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</si>
  <si>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</si>
  <si>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</si>
  <si>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</si>
  <si>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</si>
  <si>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</si>
  <si>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</si>
  <si>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</si>
  <si>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</si>
  <si>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</si>
  <si>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</si>
  <si>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</si>
  <si>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</si>
  <si>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</si>
  <si>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</si>
  <si>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</si>
  <si>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</si>
  <si>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</si>
  <si>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</si>
  <si>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</si>
  <si>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</si>
  <si>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</si>
  <si>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</si>
  <si>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</si>
  <si>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</si>
  <si>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</si>
  <si>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</si>
  <si>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</si>
  <si>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</si>
  <si>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</si>
  <si>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</si>
  <si>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</si>
  <si>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</si>
  <si>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</si>
  <si>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</si>
  <si>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</si>
  <si>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</si>
  <si>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</si>
  <si>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</si>
  <si>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</si>
  <si>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</si>
  <si>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</si>
  <si>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</si>
  <si>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</si>
  <si>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</si>
  <si>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</si>
  <si>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</si>
  <si>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</si>
  <si>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</si>
  <si>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</si>
  <si>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</si>
  <si>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</si>
  <si>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</si>
  <si>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</si>
  <si>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</si>
  <si>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</si>
  <si>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</si>
  <si>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</si>
  <si>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</si>
  <si>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</si>
  <si>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</si>
  <si>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</si>
  <si>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</si>
  <si>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</si>
  <si>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</si>
  <si>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</si>
  <si>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</si>
  <si>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</si>
  <si>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</si>
  <si>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</si>
  <si>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</si>
  <si>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</si>
  <si>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</si>
  <si>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</si>
  <si>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</si>
  <si>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</si>
  <si>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</si>
  <si>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</si>
  <si>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</si>
  <si>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</si>
  <si>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</si>
  <si>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</si>
  <si>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</si>
  <si>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</si>
  <si>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</si>
  <si>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</si>
  <si>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</si>
  <si>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</si>
  <si>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</si>
  <si>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</si>
  <si>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</si>
  <si>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</si>
  <si>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</si>
  <si>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</si>
  <si>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</si>
  <si>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</si>
  <si>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</si>
  <si>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</si>
  <si>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</si>
  <si>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</si>
  <si>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</si>
  <si>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</si>
  <si>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</si>
  <si>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</si>
  <si>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</si>
  <si>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</si>
  <si>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</si>
  <si>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</si>
  <si>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</si>
  <si>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</si>
  <si>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</si>
  <si>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</si>
  <si>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</si>
  <si>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</si>
  <si>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</si>
  <si>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</si>
  <si>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</si>
  <si>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</si>
  <si>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</si>
  <si>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</si>
  <si>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</si>
  <si>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</si>
  <si>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</si>
  <si>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</si>
  <si>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</si>
  <si>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</si>
  <si>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</si>
  <si>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</si>
  <si>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</si>
  <si>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</si>
  <si>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</si>
  <si>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</si>
  <si>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</si>
  <si>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</si>
  <si>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</si>
  <si>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</si>
  <si>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</si>
  <si>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</si>
  <si>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</si>
  <si>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</si>
  <si>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</si>
  <si>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</si>
  <si>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</si>
  <si>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</si>
  <si>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</si>
  <si>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</si>
  <si>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</si>
  <si>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</si>
  <si>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</si>
  <si>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</si>
  <si>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</si>
  <si>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</si>
  <si>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</si>
  <si>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</si>
  <si>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</si>
  <si>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</si>
  <si>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</si>
  <si>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</si>
  <si>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</si>
  <si>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</si>
  <si>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</si>
  <si>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</si>
  <si>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</si>
  <si>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</si>
  <si>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</si>
  <si>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</si>
  <si>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</si>
  <si>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</si>
  <si>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</si>
  <si>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</si>
  <si>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</si>
  <si>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</si>
  <si>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</si>
  <si>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</si>
  <si>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</si>
  <si>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</si>
  <si>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</si>
  <si>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</si>
  <si>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</si>
  <si>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</si>
  <si>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</si>
  <si>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</si>
  <si>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</si>
  <si>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</si>
  <si>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</si>
  <si>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</si>
  <si>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</si>
  <si>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</si>
  <si>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</si>
  <si>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</si>
  <si>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</si>
  <si>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</si>
  <si>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</si>
  <si>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</si>
  <si>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</si>
  <si>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</si>
  <si>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</si>
  <si>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</si>
  <si>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</si>
  <si>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</si>
  <si>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</si>
  <si>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</si>
  <si>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</si>
  <si>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</si>
  <si>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</si>
  <si>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</si>
  <si>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</si>
  <si>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</si>
  <si>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</si>
  <si>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</si>
  <si>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</si>
  <si>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</si>
  <si>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</si>
  <si>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</si>
  <si>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</si>
  <si>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</si>
  <si>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</si>
  <si>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</si>
  <si>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</si>
  <si>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</si>
  <si>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</si>
  <si>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</si>
  <si>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</si>
  <si>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</si>
  <si>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</si>
  <si>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</si>
  <si>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</si>
  <si>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</si>
  <si>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</si>
  <si>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</si>
  <si>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</si>
  <si>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</si>
  <si>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</si>
  <si>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</si>
  <si>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</si>
  <si>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</si>
  <si>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</si>
  <si>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</si>
  <si>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</si>
  <si>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</si>
  <si>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</si>
  <si>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</si>
  <si>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</si>
  <si>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</si>
  <si>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</si>
  <si>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</si>
  <si>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</si>
  <si>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</si>
  <si>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</si>
  <si>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</si>
  <si>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</si>
  <si>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</si>
  <si>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</si>
  <si>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</si>
  <si>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</si>
  <si>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</si>
  <si>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</si>
  <si>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</si>
  <si>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</si>
  <si>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</si>
  <si>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</si>
  <si>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</si>
  <si>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</si>
  <si>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</si>
  <si>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</si>
  <si>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</si>
  <si>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</si>
  <si>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</si>
  <si>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</si>
  <si>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</si>
  <si>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</si>
  <si>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</si>
  <si>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</si>
  <si>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</si>
  <si>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</si>
  <si>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</si>
  <si>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</si>
  <si>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</si>
  <si>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</si>
  <si>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</si>
  <si>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</si>
  <si>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</si>
  <si>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</si>
  <si>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</si>
  <si>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</si>
  <si>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</si>
  <si>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</si>
  <si>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</si>
  <si>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</si>
  <si>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</si>
  <si>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</si>
  <si>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</si>
  <si>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</si>
  <si>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</si>
  <si>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</si>
  <si>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</si>
  <si>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</si>
  <si>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</si>
  <si>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</si>
  <si>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</si>
  <si>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</si>
  <si>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</si>
  <si>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</si>
  <si>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</si>
  <si>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</si>
  <si>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</si>
  <si>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</si>
  <si>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</si>
  <si>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</si>
  <si>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</si>
  <si>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</si>
  <si>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</si>
  <si>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</si>
  <si>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</si>
  <si>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</si>
  <si>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</si>
  <si>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</si>
  <si>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</si>
  <si>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</si>
  <si>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</si>
  <si>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</si>
  <si>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</si>
  <si>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</si>
  <si>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</si>
  <si>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</si>
  <si>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</si>
  <si>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</si>
  <si>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</si>
  <si>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</si>
  <si>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</si>
  <si>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</si>
  <si>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</si>
  <si>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</si>
  <si>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</si>
  <si>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</si>
  <si>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</si>
  <si>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</si>
  <si>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</si>
  <si>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</si>
  <si>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</si>
  <si>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</si>
  <si>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</si>
  <si>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</si>
  <si>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</si>
  <si>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</si>
  <si>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</si>
  <si>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</si>
  <si>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</si>
  <si>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</si>
  <si>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</si>
  <si>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</si>
  <si>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</si>
  <si>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</si>
  <si>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</si>
  <si>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</si>
  <si>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</si>
  <si>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</si>
  <si>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</si>
  <si>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</si>
  <si>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</si>
  <si>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</si>
  <si>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</si>
  <si>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</si>
  <si>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</si>
  <si>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</si>
  <si>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</si>
  <si>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</si>
  <si>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</si>
  <si>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</si>
  <si>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</si>
  <si>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</si>
  <si>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</si>
  <si>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</si>
  <si>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</si>
  <si>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</si>
  <si>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</si>
  <si>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</si>
  <si>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</si>
  <si>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</si>
  <si>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</si>
  <si>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</si>
  <si>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</si>
  <si>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</si>
  <si>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</si>
  <si>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</si>
  <si>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</si>
  <si>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</si>
  <si>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</si>
  <si>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</si>
  <si>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</si>
  <si>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</si>
  <si>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</si>
  <si>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</si>
  <si>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</si>
  <si>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</si>
  <si>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</si>
  <si>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</si>
  <si>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</si>
  <si>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</si>
  <si>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</si>
  <si>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</si>
  <si>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</si>
  <si>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</si>
  <si>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</si>
  <si>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</si>
  <si>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</si>
  <si>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</si>
  <si>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</si>
  <si>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</si>
  <si>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</si>
  <si>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</si>
  <si>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</si>
  <si>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</si>
  <si>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</si>
  <si>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</si>
  <si>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</si>
  <si>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</si>
  <si>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</si>
  <si>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</si>
  <si>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</si>
  <si>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</si>
  <si>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</si>
  <si>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</si>
  <si>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</si>
  <si>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</si>
  <si>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</si>
  <si>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</si>
  <si>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</si>
  <si>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</si>
  <si>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</si>
  <si>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</si>
  <si>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</si>
  <si>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</si>
  <si>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</si>
  <si>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</si>
  <si>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</si>
  <si>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</si>
  <si>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</si>
  <si>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</si>
  <si>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</si>
  <si>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</si>
  <si>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</si>
  <si>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</si>
  <si>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</si>
  <si>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</si>
  <si>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</si>
  <si>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</si>
  <si>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</si>
  <si>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</si>
  <si>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</si>
  <si>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</si>
  <si>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</si>
  <si>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</si>
  <si>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</si>
  <si>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</si>
  <si>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</si>
  <si>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</si>
  <si>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</si>
  <si>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</si>
  <si>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</si>
  <si>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</si>
  <si>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</si>
  <si>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</si>
  <si>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</si>
  <si>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</si>
  <si>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</si>
  <si>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</si>
  <si>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</si>
  <si>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</si>
  <si>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</si>
  <si>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</si>
  <si>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</si>
  <si>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</si>
  <si>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</si>
  <si>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</si>
  <si>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</si>
  <si>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</si>
  <si>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</si>
  <si>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</si>
  <si>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</si>
  <si>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</si>
  <si>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</si>
  <si>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</si>
  <si>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</si>
  <si>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</si>
  <si>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</si>
  <si>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</si>
  <si>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</si>
  <si>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</si>
  <si>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</si>
  <si>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</si>
  <si>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</si>
  <si>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</si>
  <si>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</si>
  <si>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</si>
  <si>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</si>
  <si>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</si>
  <si>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</si>
  <si>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</si>
  <si>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</si>
  <si>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</si>
  <si>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</si>
  <si>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</si>
  <si>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</si>
  <si>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</si>
  <si>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</si>
  <si>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</si>
  <si>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</si>
  <si>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</si>
  <si>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</si>
  <si>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</si>
  <si>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</si>
  <si>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</si>
  <si>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</si>
  <si>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</si>
  <si>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</si>
  <si>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</si>
  <si>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</si>
  <si>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</si>
  <si>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</si>
  <si>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</si>
  <si>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</si>
  <si>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</si>
  <si>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</si>
  <si>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</si>
  <si>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</si>
  <si>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</si>
  <si>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</si>
  <si>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</si>
  <si>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</si>
  <si>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</si>
  <si>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</si>
  <si>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</si>
  <si>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</si>
  <si>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</si>
  <si>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</si>
  <si>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</si>
  <si>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</si>
  <si>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</si>
  <si>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</si>
  <si>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</si>
  <si>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</si>
  <si>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</si>
  <si>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</si>
  <si>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</si>
  <si>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</si>
  <si>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</si>
  <si>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</si>
  <si>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</si>
  <si>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</si>
  <si>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</si>
  <si>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</si>
  <si>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</si>
  <si>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</si>
  <si>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</si>
  <si>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</si>
  <si>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</si>
  <si>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</si>
  <si>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</si>
  <si>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</si>
  <si>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</si>
  <si>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</si>
  <si>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</si>
  <si>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</si>
  <si>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</si>
  <si>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</si>
  <si>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</si>
  <si>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</si>
  <si>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</si>
  <si>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</si>
  <si>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</si>
  <si>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</si>
  <si>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</si>
  <si>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</si>
  <si>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</si>
  <si>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</si>
  <si>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</si>
  <si>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</si>
  <si>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</si>
  <si>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</si>
  <si>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</si>
  <si>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</si>
  <si>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</si>
  <si>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</si>
  <si>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</si>
  <si>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</si>
  <si>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</si>
  <si>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</si>
  <si>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</si>
  <si>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</si>
  <si>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</si>
  <si>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</si>
  <si>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</si>
  <si>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</si>
  <si>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</si>
  <si>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</si>
  <si>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</si>
  <si>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</si>
  <si>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</si>
  <si>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</si>
  <si>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</si>
  <si>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</si>
  <si>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</si>
  <si>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</si>
  <si>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</si>
  <si>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</si>
  <si>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</si>
  <si>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</si>
  <si>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</si>
  <si>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</si>
  <si>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</si>
  <si>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</si>
  <si>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</si>
  <si>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</si>
  <si>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</si>
  <si>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</si>
  <si>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</si>
  <si>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</si>
  <si>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</si>
  <si>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</si>
  <si>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</si>
  <si>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</si>
  <si>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</si>
  <si>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</si>
  <si>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</si>
  <si>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</si>
  <si>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</si>
  <si>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</si>
  <si>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</si>
  <si>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</si>
  <si>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</si>
  <si>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</si>
  <si>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</si>
  <si>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</si>
  <si>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</si>
  <si>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</si>
  <si>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</si>
  <si>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</si>
  <si>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</si>
  <si>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</si>
  <si>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</si>
  <si>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</si>
  <si>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</si>
  <si>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</si>
  <si>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</si>
  <si>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</si>
  <si>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</si>
  <si>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</si>
  <si>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</si>
  <si>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</si>
  <si>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</si>
  <si>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</si>
  <si>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</si>
  <si>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</si>
  <si>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</si>
  <si>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</si>
  <si>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</si>
  <si>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</si>
  <si>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</si>
  <si>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</si>
  <si>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</si>
  <si>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</si>
  <si>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</si>
  <si>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</si>
  <si>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</si>
  <si>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</si>
  <si>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</si>
  <si>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</si>
  <si>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</si>
  <si>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</si>
  <si>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</si>
  <si>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</si>
  <si>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</si>
  <si>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</si>
  <si>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</si>
  <si>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</si>
  <si>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</si>
  <si>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</si>
  <si>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</si>
  <si>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</si>
  <si>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</si>
  <si>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</si>
  <si>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</si>
  <si>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</si>
  <si>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</si>
  <si>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</si>
  <si>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</si>
  <si>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</si>
  <si>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</si>
  <si>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</si>
  <si>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</si>
  <si>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</si>
  <si>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</si>
  <si>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</si>
  <si>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</si>
  <si>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</si>
  <si>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</si>
  <si>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</si>
  <si>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</si>
  <si>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</si>
  <si>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</si>
  <si>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</si>
  <si>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</si>
  <si>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</si>
  <si>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</si>
  <si>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</si>
  <si>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</si>
  <si>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</si>
  <si>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</si>
  <si>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</si>
  <si>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</si>
  <si>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</si>
  <si>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</si>
  <si>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</si>
  <si>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</si>
  <si>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</si>
  <si>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</si>
  <si>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</si>
  <si>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</si>
  <si>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</si>
  <si>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</si>
  <si>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</si>
  <si>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</si>
  <si>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</si>
  <si>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</si>
  <si>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</si>
  <si>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</si>
  <si>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</si>
  <si>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</si>
  <si>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</si>
  <si>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</si>
  <si>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</si>
  <si>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</si>
  <si>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</si>
  <si>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</si>
  <si>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</si>
  <si>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</si>
  <si>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</si>
  <si>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</si>
  <si>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</si>
  <si>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</si>
  <si>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</si>
  <si>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</si>
  <si>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</si>
  <si>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</si>
  <si>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</si>
  <si>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</si>
  <si>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</si>
  <si>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</si>
  <si>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</si>
  <si>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</si>
  <si>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</si>
  <si>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</si>
  <si>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</si>
  <si>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</si>
  <si>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</si>
  <si>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</si>
  <si>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</si>
  <si>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</si>
  <si>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</si>
  <si>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</si>
  <si>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</si>
  <si>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</si>
  <si>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</si>
  <si>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</si>
  <si>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</si>
  <si>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</si>
  <si>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</si>
  <si>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</si>
  <si>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</si>
  <si>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</si>
  <si>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</si>
  <si>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</si>
  <si>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</si>
  <si>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</si>
  <si>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</si>
  <si>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</si>
  <si>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</si>
  <si>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</si>
  <si>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</si>
  <si>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</si>
  <si>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</si>
  <si>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</si>
  <si>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</si>
  <si>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</si>
  <si>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</si>
  <si>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</si>
  <si>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</si>
  <si>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</si>
  <si>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</si>
  <si>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</si>
  <si>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</si>
  <si>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</si>
  <si>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</si>
  <si>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</si>
  <si>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</si>
  <si>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</si>
  <si>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</si>
  <si>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</si>
  <si>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</si>
  <si>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</si>
  <si>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</si>
  <si>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</si>
  <si>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</si>
  <si>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</si>
  <si>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</si>
  <si>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</si>
  <si>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</si>
  <si>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</si>
  <si>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</si>
  <si>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</si>
  <si>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</si>
  <si>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</si>
  <si>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</si>
  <si>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</si>
  <si>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</si>
  <si>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</si>
  <si>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</si>
  <si>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</si>
  <si>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</si>
  <si>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</si>
  <si>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</si>
  <si>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</si>
  <si>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</si>
  <si>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</si>
  <si>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</si>
  <si>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</si>
  <si>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</si>
  <si>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</si>
  <si>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</si>
  <si>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</si>
  <si>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</si>
  <si>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</si>
  <si>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</si>
  <si>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</si>
  <si>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</si>
  <si>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</si>
  <si>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</si>
  <si>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</si>
  <si>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</si>
  <si>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</si>
  <si>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</si>
  <si>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</si>
  <si>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</si>
  <si>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</si>
  <si>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</si>
  <si>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</si>
  <si>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</si>
  <si>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</si>
  <si>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</si>
  <si>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</si>
  <si>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</si>
  <si>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</si>
  <si>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</si>
  <si>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</si>
  <si>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</si>
  <si>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</si>
  <si>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</si>
  <si>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</si>
  <si>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</si>
  <si>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</si>
  <si>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</si>
  <si>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</si>
  <si>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</si>
  <si>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</si>
  <si>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</si>
  <si>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</si>
  <si>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</si>
  <si>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</si>
  <si>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</si>
  <si>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</si>
  <si>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</si>
  <si>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</si>
  <si>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</si>
  <si>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</si>
  <si>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</si>
  <si>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</si>
  <si>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</si>
  <si>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</si>
  <si>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</si>
  <si>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</si>
  <si>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</si>
  <si>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</si>
  <si>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</si>
  <si>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</si>
  <si>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</si>
  <si>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</si>
  <si>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</si>
  <si>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</si>
  <si>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</si>
  <si>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</si>
  <si>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</si>
  <si>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</si>
  <si>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</si>
  <si>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</si>
  <si>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</si>
  <si>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</si>
  <si>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</si>
  <si>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</si>
  <si>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</si>
  <si>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</si>
  <si>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</si>
  <si>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</si>
  <si>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</si>
  <si>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</si>
  <si>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</si>
  <si>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</si>
  <si>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</si>
  <si>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</si>
  <si>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</si>
  <si>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</si>
  <si>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</si>
  <si>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</si>
  <si>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</si>
  <si>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</si>
  <si>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</si>
  <si>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</si>
  <si>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</si>
  <si>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</si>
  <si>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</si>
  <si>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</si>
  <si>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</si>
  <si>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</si>
  <si>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</si>
  <si>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</si>
  <si>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</si>
  <si>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</si>
  <si>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</si>
  <si>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</si>
  <si>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</si>
  <si>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</si>
  <si>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</si>
  <si>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</si>
  <si>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</si>
  <si>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</si>
  <si>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</si>
  <si>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</si>
  <si>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</si>
  <si>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</si>
  <si>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</si>
  <si>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</si>
  <si>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</si>
  <si>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</si>
  <si>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</si>
  <si>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</si>
  <si>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</si>
  <si>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</si>
  <si>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</si>
  <si>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</si>
  <si>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</si>
  <si>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</si>
  <si>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</si>
  <si>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</si>
  <si>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</si>
  <si>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</si>
  <si>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</si>
  <si>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</si>
  <si>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</si>
  <si>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</si>
  <si>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</si>
  <si>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</si>
  <si>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</si>
  <si>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</si>
  <si>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</si>
  <si>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</si>
  <si>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</si>
  <si>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</si>
  <si>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</si>
  <si>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</si>
  <si>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</si>
  <si>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</si>
  <si>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</si>
  <si>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</si>
  <si>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</si>
  <si>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</si>
  <si>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</si>
  <si>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</si>
  <si>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</si>
  <si>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</si>
  <si>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</si>
  <si>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</si>
  <si>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</si>
  <si>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</si>
  <si>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</si>
  <si>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</si>
  <si>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</si>
  <si>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</si>
  <si>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</si>
  <si>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</si>
  <si>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</si>
  <si>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</si>
  <si>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</si>
  <si>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</si>
  <si>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</si>
  <si>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</si>
  <si>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</si>
  <si>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</si>
  <si>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</si>
  <si>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</si>
  <si>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</si>
  <si>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</si>
  <si>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</si>
  <si>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</si>
  <si>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</si>
  <si>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</si>
  <si>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</si>
  <si>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</si>
  <si>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</si>
  <si>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</si>
  <si>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</si>
  <si>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</si>
  <si>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</si>
  <si>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</si>
  <si>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</si>
  <si>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</si>
  <si>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</si>
  <si>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</si>
  <si>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</si>
  <si>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</si>
  <si>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</si>
  <si>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</si>
  <si>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</si>
  <si>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</si>
  <si>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</si>
  <si>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</si>
  <si>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</si>
  <si>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</si>
  <si>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</si>
  <si>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</si>
  <si>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</si>
  <si>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</si>
  <si>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</si>
  <si>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</si>
  <si>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</si>
  <si>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</si>
  <si>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</si>
  <si>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</si>
  <si>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</si>
  <si>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</si>
  <si>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</si>
  <si>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</si>
  <si>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</si>
  <si>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</si>
  <si>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</si>
  <si>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</si>
  <si>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</si>
  <si>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</si>
  <si>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</si>
  <si>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</si>
  <si>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</si>
  <si>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</si>
  <si>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</si>
  <si>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</si>
  <si>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</si>
  <si>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</si>
  <si>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</si>
  <si>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</si>
  <si>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</si>
  <si>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</si>
  <si>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</si>
  <si>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</si>
  <si>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</si>
  <si>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</si>
  <si>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</si>
  <si>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</si>
  <si>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</si>
  <si>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</si>
  <si>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</si>
  <si>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</si>
  <si>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</si>
  <si>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</si>
  <si>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</si>
  <si>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</si>
  <si>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</si>
  <si>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</si>
  <si>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</si>
  <si>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</si>
  <si>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</si>
  <si>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</si>
  <si>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</si>
  <si>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</si>
  <si>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</si>
  <si>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</si>
  <si>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</si>
  <si>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</si>
  <si>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</si>
  <si>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</si>
  <si>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</si>
  <si>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</si>
  <si>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</si>
  <si>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</si>
  <si>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</si>
  <si>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</si>
  <si>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</si>
  <si>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</si>
  <si>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</si>
  <si>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</si>
  <si>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</si>
  <si>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</si>
  <si>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</si>
  <si>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</si>
  <si>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</si>
  <si>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</si>
  <si>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</si>
  <si>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</si>
  <si>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</si>
  <si>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</si>
  <si>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</si>
  <si>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</si>
  <si>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</si>
  <si>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</si>
  <si>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</si>
  <si>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</si>
  <si>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</si>
  <si>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</si>
  <si>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</si>
  <si>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</si>
  <si>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</si>
  <si>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</si>
  <si>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</si>
  <si>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</si>
  <si>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</si>
  <si>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</si>
  <si>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</si>
  <si>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</si>
  <si>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</si>
  <si>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</si>
  <si>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</si>
  <si>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</si>
  <si>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</si>
  <si>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</si>
  <si>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</si>
  <si>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</si>
  <si>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</si>
  <si>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</si>
  <si>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</si>
  <si>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</si>
  <si>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</si>
  <si>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</si>
  <si>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</si>
  <si>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</si>
  <si>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</si>
  <si>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</si>
  <si>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</si>
  <si>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</si>
  <si>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</si>
  <si>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</si>
  <si>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</si>
  <si>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</si>
  <si>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</si>
  <si>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</si>
  <si>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</si>
  <si>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</si>
  <si>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</si>
  <si>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</si>
  <si>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</si>
  <si>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</si>
  <si>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</si>
  <si>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</si>
  <si>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</si>
  <si>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</si>
  <si>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</si>
  <si>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</si>
  <si>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</si>
  <si>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</si>
  <si>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</si>
  <si>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</si>
  <si>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</si>
  <si>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</si>
  <si>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</si>
  <si>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</si>
  <si>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</si>
  <si>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</si>
  <si>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</si>
  <si>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</si>
  <si>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</si>
  <si>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</si>
  <si>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</si>
  <si>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</si>
  <si>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</si>
  <si>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</si>
  <si>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</si>
  <si>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</si>
  <si>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</si>
  <si>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</si>
  <si>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</si>
  <si>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</si>
  <si>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</si>
  <si>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</si>
  <si>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</si>
  <si>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</si>
  <si>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</si>
  <si>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</si>
  <si>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</si>
  <si>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</si>
  <si>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</si>
  <si>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</si>
  <si>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</si>
  <si>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</si>
  <si>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</si>
  <si>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</si>
  <si>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</si>
  <si>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</si>
  <si>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</si>
  <si>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</si>
  <si>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</si>
  <si>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</si>
  <si>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</si>
  <si>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</si>
  <si>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</si>
  <si>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</si>
  <si>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</si>
  <si>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</si>
  <si>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</si>
  <si>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</si>
  <si>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</si>
  <si>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</si>
  <si>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</si>
  <si>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</si>
  <si>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</si>
  <si>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</si>
  <si>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</si>
  <si>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</si>
  <si>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</si>
  <si>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</si>
  <si>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</si>
  <si>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</si>
  <si>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</si>
  <si>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</si>
  <si>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</si>
  <si>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</si>
  <si>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</si>
  <si>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</si>
  <si>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</si>
  <si>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</si>
  <si>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</si>
  <si>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</si>
  <si>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</si>
  <si>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</si>
  <si>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</si>
  <si>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</si>
  <si>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</si>
  <si>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</si>
  <si>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</si>
  <si>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</si>
  <si>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</si>
  <si>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</si>
  <si>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</si>
  <si>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</si>
  <si>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</si>
  <si>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</si>
  <si>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</si>
  <si>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</si>
  <si>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</si>
  <si>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</si>
  <si>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</si>
  <si>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</si>
  <si>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</si>
  <si>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</si>
  <si>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</si>
  <si>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</si>
  <si>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</si>
  <si>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</si>
  <si>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</si>
  <si>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</si>
  <si>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</si>
  <si>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</si>
  <si>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</si>
  <si>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</si>
  <si>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</si>
  <si>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</si>
  <si>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</si>
  <si>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</si>
  <si>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</si>
  <si>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</si>
  <si>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</si>
  <si>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</si>
  <si>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</si>
  <si>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</si>
  <si>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</si>
  <si>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</si>
  <si>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</si>
  <si>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</si>
  <si>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</si>
  <si>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</si>
  <si>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</si>
  <si>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</si>
  <si>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</si>
  <si>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</si>
  <si>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</si>
  <si>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</si>
  <si>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</si>
  <si>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</si>
  <si>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</si>
  <si>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</si>
  <si>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</si>
  <si>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</si>
  <si>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</si>
  <si>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</si>
  <si>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</si>
  <si>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</si>
  <si>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</si>
  <si>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</si>
  <si>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</si>
  <si>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</si>
  <si>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</si>
  <si>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</si>
  <si>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</si>
  <si>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</si>
  <si>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</si>
  <si>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</si>
  <si>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</si>
  <si>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</si>
  <si>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</si>
  <si>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</si>
  <si>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</si>
  <si>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</si>
  <si>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</si>
  <si>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</si>
  <si>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</si>
  <si>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</si>
  <si>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</si>
  <si>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</si>
  <si>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</si>
  <si>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</si>
  <si>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</si>
  <si>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</si>
  <si>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</si>
  <si>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</si>
  <si>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</si>
  <si>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</si>
  <si>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</si>
  <si>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</si>
  <si>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</si>
  <si>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</si>
  <si>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</si>
  <si>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</si>
  <si>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</si>
  <si>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</si>
  <si>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</si>
  <si>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</si>
  <si>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</si>
  <si>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</si>
  <si>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</si>
  <si>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</si>
  <si>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</si>
  <si>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</si>
  <si>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</si>
  <si>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</si>
  <si>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</si>
  <si>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</si>
  <si>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</si>
  <si>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</si>
  <si>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</si>
  <si>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</si>
  <si>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</si>
  <si>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</si>
  <si>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</si>
  <si>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</si>
  <si>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</si>
  <si>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</si>
  <si>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</si>
  <si>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</si>
  <si>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</si>
  <si>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</si>
  <si>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</si>
  <si>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</si>
  <si>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</si>
  <si>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</si>
  <si>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</si>
  <si>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</si>
  <si>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</si>
  <si>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</si>
  <si>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</si>
  <si>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</si>
  <si>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</si>
  <si>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</si>
  <si>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</si>
  <si>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</si>
  <si>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</si>
  <si>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</si>
  <si>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</si>
  <si>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</si>
  <si>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</si>
  <si>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</si>
  <si>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</si>
  <si>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</si>
  <si>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</si>
  <si>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</si>
  <si>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</si>
  <si>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</si>
  <si>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</si>
  <si>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</si>
  <si>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</si>
  <si>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</si>
  <si>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</si>
  <si>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</si>
  <si>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</si>
  <si>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</si>
  <si>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</si>
  <si>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</si>
  <si>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</si>
  <si>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</si>
  <si>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</si>
  <si>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</si>
  <si>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</si>
  <si>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</si>
  <si>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</si>
  <si>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</si>
  <si>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</si>
  <si>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</si>
  <si>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</si>
  <si>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</si>
  <si>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</si>
  <si>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</si>
  <si>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</si>
  <si>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</si>
  <si>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</si>
  <si>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</si>
  <si>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</si>
  <si>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</si>
  <si>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</si>
  <si>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</si>
  <si>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</si>
  <si>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</si>
  <si>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</si>
  <si>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</si>
  <si>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</si>
  <si>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</si>
  <si>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</si>
  <si>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</si>
  <si>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</si>
  <si>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</si>
  <si>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</si>
  <si>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</si>
  <si>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</si>
  <si>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</si>
  <si>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</si>
  <si>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</si>
  <si>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</si>
  <si>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</si>
  <si>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</si>
  <si>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</si>
  <si>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</si>
  <si>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</si>
  <si>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</si>
  <si>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</si>
  <si>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</si>
  <si>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</si>
  <si>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</si>
  <si>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</si>
  <si>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</si>
  <si>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</si>
  <si>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</si>
  <si>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</si>
  <si>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</si>
  <si>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</si>
  <si>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</si>
  <si>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</si>
  <si>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</si>
  <si>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</si>
  <si>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</si>
  <si>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</si>
  <si>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</si>
  <si>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</si>
  <si>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</si>
  <si>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</si>
  <si>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</si>
  <si>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</si>
  <si>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</si>
  <si>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</si>
  <si>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</si>
  <si>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</si>
  <si>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</si>
  <si>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</si>
  <si>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</si>
  <si>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</si>
  <si>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</si>
  <si>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</si>
  <si>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</si>
  <si>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</si>
  <si>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</si>
  <si>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</si>
  <si>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</si>
  <si>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</si>
  <si>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</si>
  <si>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</si>
  <si>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</si>
  <si>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</si>
  <si>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</si>
  <si>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</si>
  <si>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</si>
  <si>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</si>
  <si>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</si>
  <si>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</si>
  <si>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</si>
  <si>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</si>
  <si>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</si>
  <si>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</si>
  <si>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</si>
  <si>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</si>
  <si>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</si>
  <si>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</si>
  <si>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</si>
  <si>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</si>
  <si>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</si>
  <si>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</si>
  <si>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</si>
  <si>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</si>
  <si>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</si>
  <si>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</si>
  <si>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</si>
  <si>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</si>
  <si>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</si>
  <si>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</si>
  <si>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</si>
  <si>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</si>
  <si>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</si>
  <si>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</si>
  <si>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</si>
  <si>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</si>
  <si>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</si>
  <si>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</si>
  <si>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</si>
  <si>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</si>
  <si>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</si>
  <si>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</si>
  <si>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</si>
  <si>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</si>
  <si>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</si>
  <si>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</si>
  <si>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</si>
  <si>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</si>
  <si>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</si>
  <si>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</si>
  <si>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</si>
  <si>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</si>
  <si>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</si>
  <si>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</si>
  <si>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</si>
  <si>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</si>
  <si>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</si>
  <si>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</si>
  <si>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</si>
  <si>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</si>
  <si>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</si>
  <si>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</si>
  <si>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</si>
  <si>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</si>
  <si>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</si>
  <si>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</si>
  <si>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</si>
  <si>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</si>
  <si>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</si>
  <si>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</si>
  <si>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</si>
  <si>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</si>
  <si>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</si>
  <si>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</si>
  <si>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</si>
  <si>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</si>
  <si>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</si>
  <si>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</si>
  <si>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</si>
  <si>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</si>
  <si>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</si>
  <si>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</si>
  <si>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</si>
  <si>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</si>
  <si>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</si>
  <si>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</si>
  <si>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</si>
  <si>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</si>
  <si>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</si>
  <si>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</si>
  <si>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</si>
  <si>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</si>
  <si>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</si>
  <si>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</si>
  <si>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</si>
  <si>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</si>
  <si>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</si>
  <si>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</si>
  <si>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</si>
  <si>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</si>
  <si>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</si>
  <si>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</si>
  <si>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</si>
  <si>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</si>
  <si>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</si>
  <si>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</si>
  <si>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</si>
  <si>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</si>
  <si>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</si>
  <si>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</si>
  <si>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</si>
  <si>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</si>
  <si>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</si>
  <si>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</si>
  <si>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</si>
  <si>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</si>
  <si>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</si>
  <si>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</si>
  <si>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</si>
  <si>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</si>
  <si>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</si>
  <si>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</si>
  <si>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</si>
  <si>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</si>
  <si>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</si>
  <si>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</si>
  <si>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</si>
  <si>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</si>
  <si>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</si>
  <si>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</si>
  <si>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</si>
  <si>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</si>
  <si>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</si>
  <si>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</si>
  <si>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</si>
  <si>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</si>
  <si>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</si>
  <si>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</si>
  <si>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</si>
  <si>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</si>
  <si>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</si>
  <si>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</si>
  <si>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</si>
  <si>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</si>
  <si>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</si>
  <si>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</si>
  <si>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</si>
  <si>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</si>
  <si>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</si>
  <si>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</si>
  <si>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</si>
  <si>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</si>
  <si>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</si>
  <si>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</si>
  <si>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</si>
  <si>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</si>
  <si>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</si>
  <si>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</si>
  <si>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</si>
  <si>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</si>
  <si>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</si>
  <si>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</si>
  <si>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</si>
  <si>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</si>
  <si>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</si>
  <si>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</si>
  <si>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</si>
  <si>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</si>
  <si>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</si>
  <si>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</si>
  <si>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</si>
  <si>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</si>
  <si>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</si>
  <si>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</si>
  <si>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</si>
  <si>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</si>
  <si>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</si>
  <si>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</si>
  <si>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</si>
  <si>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</si>
  <si>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</si>
  <si>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</si>
  <si>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</si>
  <si>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</si>
  <si>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</si>
  <si>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</si>
  <si>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</si>
  <si>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</si>
  <si>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</si>
  <si>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</si>
  <si>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</si>
  <si>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</si>
  <si>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</si>
  <si>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</si>
  <si>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</si>
  <si>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</si>
  <si>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</si>
  <si>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</si>
  <si>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</si>
  <si>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</si>
  <si>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</si>
  <si>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</si>
  <si>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</si>
  <si>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</si>
  <si>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</si>
  <si>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</si>
  <si>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</si>
  <si>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</si>
  <si>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</si>
  <si>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</si>
  <si>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</si>
  <si>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</si>
  <si>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</si>
  <si>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</si>
  <si>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</si>
  <si>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</si>
  <si>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</si>
  <si>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</si>
  <si>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</si>
  <si>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</si>
  <si>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</si>
  <si>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</si>
  <si>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</si>
  <si>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</si>
  <si>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</si>
  <si>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</si>
  <si>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</si>
  <si>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</si>
  <si>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</si>
  <si>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</si>
  <si>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</si>
  <si>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</si>
  <si>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</si>
  <si>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</si>
  <si>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</si>
  <si>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</si>
  <si>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</si>
  <si>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</si>
  <si>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</si>
  <si>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</si>
  <si>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</si>
  <si>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</si>
  <si>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</si>
  <si>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</si>
  <si>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</si>
  <si>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</si>
  <si>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</si>
  <si>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</si>
  <si>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</si>
  <si>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</si>
  <si>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</si>
  <si>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</si>
  <si>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</si>
  <si>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</si>
  <si>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</si>
  <si>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</si>
  <si>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</si>
  <si>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</si>
  <si>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</si>
  <si>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</si>
  <si>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</si>
  <si>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</si>
  <si>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</si>
  <si>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</si>
  <si>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</si>
  <si>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</si>
  <si>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</si>
  <si>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</si>
  <si>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</si>
  <si>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</si>
  <si>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</si>
  <si>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</si>
  <si>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</si>
  <si>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</si>
  <si>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</si>
  <si>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</si>
  <si>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</si>
  <si>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</si>
  <si>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</si>
  <si>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</si>
  <si>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</si>
  <si>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</si>
  <si>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</si>
  <si>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</si>
  <si>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</si>
  <si>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</si>
  <si>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</si>
  <si>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</si>
  <si>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</si>
  <si>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</si>
  <si>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</si>
  <si>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</si>
  <si>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</si>
  <si>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</si>
  <si>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</si>
  <si>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</si>
  <si>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</si>
  <si>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</si>
  <si>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</si>
  <si>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</si>
  <si>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</si>
  <si>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</si>
  <si>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</si>
  <si>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</si>
  <si>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</si>
  <si>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</si>
  <si>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</si>
  <si>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</si>
  <si>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</si>
  <si>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</si>
  <si>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</si>
  <si>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</si>
  <si>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</si>
  <si>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</si>
  <si>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</si>
  <si>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</si>
  <si>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</si>
  <si>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</si>
  <si>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</si>
  <si>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</si>
  <si>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</si>
  <si>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</si>
  <si>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</si>
  <si>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</si>
  <si>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</si>
  <si>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</si>
  <si>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</si>
  <si>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</si>
  <si>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</si>
  <si>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</si>
  <si>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</si>
  <si>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</si>
  <si>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</si>
  <si>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</si>
  <si>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</si>
  <si>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</si>
  <si>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</si>
  <si>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</si>
  <si>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</si>
  <si>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</si>
  <si>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</si>
  <si>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</si>
  <si>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</si>
  <si>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</si>
  <si>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</si>
  <si>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</si>
  <si>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</si>
  <si>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</si>
  <si>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</si>
  <si>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</si>
  <si>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</si>
  <si>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</si>
  <si>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</si>
  <si>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</si>
  <si>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</si>
  <si>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</si>
  <si>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</si>
  <si>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</si>
  <si>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</si>
  <si>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</si>
  <si>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</si>
  <si>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</si>
  <si>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</si>
  <si>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</si>
  <si>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</si>
  <si>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</si>
  <si>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</si>
  <si>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</si>
  <si>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</si>
  <si>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</si>
  <si>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</si>
  <si>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</si>
  <si>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</si>
  <si>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</si>
  <si>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</si>
  <si>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</si>
  <si>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</si>
  <si>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</si>
  <si>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</si>
  <si>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</si>
  <si>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</si>
  <si>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</si>
  <si>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</si>
  <si>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</si>
  <si>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</si>
  <si>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</si>
  <si>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</si>
  <si>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</si>
  <si>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</si>
  <si>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</si>
  <si>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</si>
  <si>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</si>
  <si>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</si>
  <si>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</si>
  <si>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</si>
  <si>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</si>
  <si>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</si>
  <si>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</si>
  <si>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</si>
  <si>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</si>
  <si>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</si>
  <si>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</si>
  <si>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</si>
  <si>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</si>
  <si>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</si>
  <si>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</si>
  <si>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</si>
  <si>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</si>
  <si>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</si>
  <si>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</si>
  <si>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</si>
  <si>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</si>
  <si>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</si>
  <si>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</si>
  <si>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</si>
  <si>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</si>
  <si>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</si>
  <si>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</si>
  <si>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</si>
  <si>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</si>
  <si>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</si>
  <si>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</si>
  <si>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</si>
  <si>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</si>
  <si>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</si>
  <si>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</si>
  <si>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</si>
  <si>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</si>
  <si>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</si>
  <si>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</si>
  <si>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</si>
  <si>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</si>
  <si>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</si>
  <si>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</si>
  <si>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</si>
  <si>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</si>
  <si>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</si>
  <si>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</si>
  <si>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</si>
  <si>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</si>
  <si>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</si>
  <si>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</si>
  <si>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</si>
  <si>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</si>
  <si>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</si>
  <si>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</si>
  <si>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</si>
  <si>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</si>
  <si>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</si>
  <si>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</si>
  <si>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</si>
  <si>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</si>
  <si>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</si>
  <si>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</si>
  <si>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</si>
  <si>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</si>
  <si>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</si>
  <si>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</si>
  <si>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</si>
  <si>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</si>
  <si>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</si>
  <si>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</si>
  <si>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</si>
  <si>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</si>
  <si>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</si>
  <si>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</si>
  <si>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</si>
  <si>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</si>
  <si>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</si>
  <si>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</si>
  <si>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</si>
  <si>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</si>
  <si>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</si>
  <si>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</si>
  <si>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</si>
  <si>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</si>
  <si>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</si>
  <si>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</si>
  <si>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</si>
  <si>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</si>
  <si>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</si>
  <si>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</si>
  <si>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</si>
  <si>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</si>
  <si>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</si>
  <si>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</si>
  <si>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</si>
  <si>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</si>
  <si>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</si>
  <si>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</si>
  <si>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</si>
  <si>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</si>
  <si>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</si>
  <si>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</si>
  <si>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</si>
  <si>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</si>
  <si>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</si>
  <si>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</si>
  <si>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</si>
  <si>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</si>
  <si>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</si>
  <si>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</si>
  <si>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</si>
  <si>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</si>
  <si>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</si>
  <si>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</si>
  <si>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</si>
  <si>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</si>
  <si>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</si>
  <si>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</si>
  <si>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</si>
  <si>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</si>
  <si>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</si>
  <si>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</si>
  <si>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</si>
  <si>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</si>
  <si>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</si>
  <si>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</si>
  <si>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</si>
  <si>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</si>
  <si>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</si>
  <si>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</si>
  <si>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</si>
  <si>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</si>
  <si>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</si>
  <si>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</si>
  <si>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</si>
  <si>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</si>
  <si>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</si>
  <si>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</si>
  <si>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</si>
  <si>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</si>
  <si>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</si>
  <si>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</si>
  <si>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</si>
  <si>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</si>
  <si>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</si>
  <si>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</si>
  <si>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</si>
  <si>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</si>
  <si>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</si>
  <si>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</si>
  <si>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</si>
  <si>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</si>
  <si>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</si>
  <si>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</si>
  <si>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</si>
  <si>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</si>
  <si>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</si>
  <si>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</si>
  <si>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</si>
  <si>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</si>
  <si>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</si>
  <si>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</si>
  <si>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</si>
  <si>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</si>
  <si>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</si>
  <si>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</si>
  <si>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</si>
  <si>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</si>
  <si>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</si>
  <si>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</si>
  <si>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</si>
  <si>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</si>
  <si>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</si>
  <si>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</si>
  <si>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</si>
  <si>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</si>
  <si>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</si>
  <si>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</si>
  <si>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</si>
  <si>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</si>
  <si>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</si>
  <si>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</si>
  <si>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</si>
  <si>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</si>
  <si>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</si>
  <si>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</si>
  <si>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</si>
  <si>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</si>
  <si>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</si>
  <si>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</si>
  <si>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</si>
  <si>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</si>
  <si>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</si>
  <si>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</si>
  <si>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</si>
  <si>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</si>
  <si>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</si>
  <si>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</si>
  <si>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</si>
  <si>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</si>
  <si>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</si>
  <si>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</si>
  <si>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</si>
  <si>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</si>
  <si>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</si>
  <si>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</si>
  <si>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</si>
  <si>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</si>
  <si>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</si>
  <si>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</si>
  <si>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</si>
  <si>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</si>
  <si>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</si>
  <si>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</si>
  <si>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</si>
  <si>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</si>
  <si>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</si>
  <si>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</si>
  <si>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</si>
  <si>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</si>
  <si>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</si>
  <si>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</si>
  <si>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</si>
  <si>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</si>
  <si>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</si>
  <si>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</si>
  <si>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</si>
  <si>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</si>
  <si>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</si>
  <si>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</si>
  <si>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</si>
  <si>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</si>
  <si>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</si>
  <si>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</si>
  <si>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</si>
  <si>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</si>
  <si>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</si>
  <si>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</si>
  <si>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</si>
  <si>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</si>
  <si>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</si>
  <si>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</si>
  <si>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</si>
  <si>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</si>
  <si>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</si>
  <si>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</si>
  <si>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</si>
  <si>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</si>
  <si>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</si>
  <si>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</si>
  <si>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</si>
  <si>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</si>
  <si>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</si>
  <si>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</si>
  <si>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</si>
  <si>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</si>
  <si>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</si>
  <si>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</si>
  <si>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</si>
  <si>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</si>
  <si>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</si>
  <si>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</si>
  <si>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</si>
  <si>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</si>
  <si>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</si>
  <si>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</si>
  <si>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</si>
  <si>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</si>
  <si>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</si>
  <si>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</si>
  <si>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</si>
  <si>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</si>
  <si>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</si>
  <si>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</si>
  <si>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</si>
  <si>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</si>
  <si>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</si>
  <si>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</si>
  <si>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</si>
  <si>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</si>
  <si>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</si>
  <si>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</si>
  <si>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</si>
  <si>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</si>
  <si>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</si>
  <si>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</si>
  <si>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</si>
  <si>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</si>
  <si>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</si>
  <si>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</si>
  <si>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</si>
  <si>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</si>
  <si>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</si>
  <si>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</si>
  <si>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</si>
  <si>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</si>
  <si>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</si>
  <si>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</si>
  <si>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</si>
  <si>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</si>
  <si>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</si>
  <si>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</si>
  <si>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</si>
  <si>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</si>
  <si>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</si>
  <si>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</si>
  <si>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</si>
  <si>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</si>
  <si>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</si>
  <si>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</si>
  <si>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</si>
  <si>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</si>
  <si>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</si>
  <si>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</si>
  <si>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</si>
  <si>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</si>
  <si>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</si>
  <si>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</si>
  <si>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</si>
  <si>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</si>
  <si>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</si>
  <si>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</si>
  <si>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</si>
  <si>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</si>
  <si>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</si>
  <si>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</si>
  <si>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</si>
  <si>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</si>
  <si>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</si>
  <si>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</si>
  <si>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</si>
  <si>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</si>
  <si>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</si>
  <si>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</si>
  <si>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</si>
  <si>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</si>
  <si>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</si>
  <si>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</si>
  <si>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</si>
  <si>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</si>
  <si>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</si>
  <si>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</si>
  <si>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</si>
  <si>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</si>
  <si>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</si>
  <si>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</si>
  <si>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</si>
  <si>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</si>
  <si>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</si>
  <si>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</si>
  <si>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</si>
  <si>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</si>
  <si>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</si>
  <si>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</si>
  <si>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</si>
  <si>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</si>
  <si>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</si>
  <si>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</si>
  <si>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</si>
  <si>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</si>
  <si>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</si>
  <si>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</si>
  <si>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</si>
  <si>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</si>
  <si>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</si>
  <si>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</si>
  <si>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</si>
  <si>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</si>
  <si>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</si>
  <si>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</si>
  <si>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</si>
  <si>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</si>
  <si>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</si>
  <si>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</si>
  <si>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</si>
  <si>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</si>
  <si>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</si>
  <si>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</si>
  <si>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</si>
  <si>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</si>
  <si>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</si>
  <si>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</si>
  <si>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</si>
  <si>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</si>
  <si>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</si>
  <si>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</si>
  <si>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</si>
  <si>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</si>
  <si>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</si>
  <si>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</si>
  <si>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</si>
  <si>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</si>
  <si>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</si>
  <si>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</si>
  <si>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</si>
  <si>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</si>
  <si>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</si>
  <si>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</si>
  <si>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</si>
  <si>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</si>
  <si>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</si>
  <si>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</si>
  <si>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</si>
  <si>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</si>
  <si>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</si>
  <si>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</si>
  <si>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</si>
  <si>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</si>
  <si>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</si>
  <si>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</si>
  <si>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</si>
  <si>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</si>
  <si>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</si>
  <si>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</si>
  <si>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</si>
  <si>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</si>
  <si>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</si>
  <si>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</si>
  <si>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</si>
  <si>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</si>
  <si>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</si>
  <si>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</si>
  <si>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</si>
  <si>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</si>
  <si>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</si>
  <si>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</si>
  <si>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</si>
  <si>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</si>
  <si>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</si>
  <si>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</si>
  <si>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</si>
  <si>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</si>
  <si>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</si>
  <si>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</si>
  <si>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</si>
  <si>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</si>
  <si>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</si>
  <si>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</si>
  <si>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</si>
  <si>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</si>
  <si>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</si>
  <si>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</si>
  <si>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</si>
  <si>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</si>
  <si>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</si>
  <si>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</si>
  <si>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</si>
  <si>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</si>
  <si>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</si>
  <si>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</si>
  <si>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</si>
  <si>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</si>
  <si>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</si>
  <si>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</si>
  <si>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</si>
  <si>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</si>
  <si>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</si>
  <si>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</si>
  <si>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</si>
  <si>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</si>
  <si>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</si>
  <si>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</si>
  <si>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</si>
  <si>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</si>
  <si>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</si>
  <si>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</si>
  <si>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</si>
  <si>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</si>
  <si>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</si>
  <si>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</si>
  <si>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</si>
  <si>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</si>
  <si>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</si>
  <si>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</si>
  <si>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</si>
  <si>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</si>
  <si>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</si>
  <si>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</si>
  <si>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</si>
  <si>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</si>
  <si>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</si>
  <si>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</si>
  <si>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</si>
  <si>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</si>
  <si>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</si>
  <si>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</si>
  <si>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</si>
  <si>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</si>
  <si>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</si>
  <si>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</si>
  <si>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</si>
  <si>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</si>
  <si>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</si>
  <si>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</si>
  <si>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</si>
  <si>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</si>
  <si>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</si>
  <si>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</si>
  <si>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</si>
  <si>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</si>
  <si>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</si>
  <si>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</si>
  <si>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</si>
  <si>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</si>
  <si>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</si>
  <si>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</si>
  <si>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</si>
  <si>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</si>
  <si>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</si>
  <si>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</si>
  <si>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</si>
  <si>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</si>
  <si>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</si>
  <si>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</si>
  <si>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</si>
  <si>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</si>
  <si>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</si>
  <si>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</si>
  <si>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</si>
  <si>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</si>
  <si>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</si>
  <si>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</si>
  <si>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</si>
  <si>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</si>
  <si>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</si>
  <si>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</si>
  <si>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</si>
  <si>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</si>
  <si>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</si>
  <si>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</si>
  <si>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</si>
  <si>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</si>
  <si>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</si>
  <si>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</si>
  <si>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</si>
  <si>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</si>
  <si>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</si>
  <si>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</si>
  <si>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</si>
  <si>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</si>
  <si>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</si>
  <si>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</si>
  <si>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</si>
  <si>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</si>
  <si>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</si>
  <si>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</si>
  <si>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</si>
  <si>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</si>
  <si>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</si>
  <si>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</si>
  <si>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</si>
  <si>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</si>
  <si>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</si>
  <si>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</si>
  <si>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</si>
  <si>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</si>
  <si>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</si>
  <si>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</si>
  <si>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</si>
  <si>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</si>
  <si>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</si>
  <si>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</si>
  <si>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</si>
  <si>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</si>
  <si>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</si>
  <si>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</si>
  <si>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</si>
  <si>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</si>
  <si>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</si>
  <si>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</si>
  <si>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</si>
  <si>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</si>
  <si>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</si>
  <si>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</si>
  <si>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</si>
  <si>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</si>
  <si>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</si>
  <si>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</si>
  <si>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</si>
  <si>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</si>
  <si>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</si>
  <si>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</si>
  <si>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</si>
  <si>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</si>
  <si>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</si>
  <si>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</si>
  <si>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</si>
  <si>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</si>
  <si>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</si>
  <si>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</si>
  <si>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</si>
  <si>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</si>
  <si>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</si>
  <si>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</si>
  <si>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</si>
  <si>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</si>
  <si>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</si>
  <si>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</si>
  <si>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</si>
  <si>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</si>
  <si>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</si>
  <si>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</si>
  <si>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</si>
  <si>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</si>
  <si>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</si>
  <si>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</si>
  <si>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</si>
  <si>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</si>
  <si>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</si>
  <si>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</si>
  <si>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</si>
  <si>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</si>
  <si>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</si>
  <si>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</si>
  <si>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</si>
  <si>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</si>
  <si>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</si>
  <si>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</si>
  <si>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</si>
  <si>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</si>
  <si>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</si>
  <si>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</si>
  <si>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</si>
  <si>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</si>
  <si>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</si>
  <si>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</si>
  <si>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</si>
  <si>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</si>
  <si>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</si>
  <si>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</si>
  <si>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</si>
  <si>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</si>
  <si>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</si>
  <si>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</si>
  <si>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</si>
  <si>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</si>
  <si>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</si>
  <si>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</si>
  <si>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</si>
  <si>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</si>
  <si>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</si>
  <si>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</si>
  <si>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</si>
  <si>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</si>
  <si>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</si>
  <si>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</si>
  <si>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</si>
  <si>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</si>
  <si>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</si>
  <si>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</si>
  <si>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</si>
  <si>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</si>
  <si>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</si>
  <si>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</si>
  <si>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</si>
  <si>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</si>
  <si>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</si>
  <si>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</si>
  <si>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</si>
  <si>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</si>
  <si>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</si>
  <si>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</si>
  <si>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</si>
  <si>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</si>
  <si>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</si>
  <si>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</si>
  <si>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</si>
  <si>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</si>
  <si>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</si>
  <si>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</si>
  <si>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</si>
  <si>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</si>
  <si>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</si>
  <si>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</si>
  <si>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</si>
  <si>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</si>
  <si>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</si>
  <si>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</si>
  <si>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</si>
  <si>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</si>
  <si>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</si>
  <si>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</si>
  <si>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</si>
  <si>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</si>
  <si>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</si>
  <si>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</si>
  <si>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</si>
  <si>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</si>
  <si>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</si>
  <si>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</si>
  <si>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</si>
  <si>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</si>
  <si>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</si>
  <si>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</si>
  <si>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</si>
  <si>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</si>
  <si>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</si>
  <si>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</si>
  <si>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</si>
  <si>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</si>
  <si>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</si>
  <si>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</si>
  <si>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</si>
  <si>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</si>
  <si>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</si>
  <si>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</si>
  <si>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</si>
  <si>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</si>
  <si>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</si>
  <si>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</si>
  <si>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</si>
  <si>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</si>
  <si>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</si>
  <si>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</si>
  <si>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</si>
  <si>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</si>
  <si>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</si>
  <si>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</si>
  <si>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</si>
  <si>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</si>
  <si>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</si>
  <si>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</si>
  <si>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</si>
  <si>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</si>
  <si>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</si>
  <si>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</si>
  <si>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</si>
  <si>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</si>
  <si>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</si>
  <si>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</si>
  <si>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</si>
  <si>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</si>
  <si>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</si>
  <si>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</si>
  <si>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</si>
  <si>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</si>
  <si>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</si>
  <si>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</si>
  <si>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</si>
  <si>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</si>
  <si>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</si>
  <si>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</si>
  <si>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</si>
  <si>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</si>
  <si>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</si>
  <si>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</si>
  <si>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</si>
  <si>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</si>
  <si>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</si>
  <si>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</si>
  <si>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</si>
  <si>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</si>
  <si>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</si>
  <si>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</si>
  <si>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</si>
  <si>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</si>
  <si>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</si>
  <si>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</si>
  <si>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</si>
  <si>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</si>
  <si>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</si>
  <si>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</si>
  <si>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</si>
  <si>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</si>
  <si>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</si>
  <si>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</si>
  <si>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</si>
  <si>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</si>
  <si>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</si>
  <si>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</si>
  <si>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</si>
  <si>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</si>
  <si>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</si>
  <si>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</si>
  <si>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</si>
  <si>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</si>
  <si>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</si>
  <si>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</si>
  <si>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</si>
  <si>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</si>
  <si>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</si>
  <si>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</si>
  <si>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</si>
  <si>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</si>
  <si>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</si>
  <si>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</si>
  <si>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</si>
  <si>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</si>
  <si>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</si>
  <si>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</si>
  <si>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</si>
  <si>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</si>
  <si>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</si>
  <si>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</si>
  <si>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</si>
  <si>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</si>
  <si>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</si>
  <si>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</si>
  <si>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</si>
  <si>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</si>
  <si>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</si>
  <si>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</si>
  <si>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</si>
  <si>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</si>
  <si>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</si>
  <si>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</si>
  <si>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</si>
  <si>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</si>
  <si>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</si>
  <si>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</si>
  <si>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</si>
  <si>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</si>
  <si>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</si>
  <si>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</si>
  <si>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</si>
  <si>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</si>
  <si>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</si>
  <si>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</si>
  <si>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</si>
  <si>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</si>
  <si>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</si>
  <si>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</si>
  <si>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</si>
  <si>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</si>
  <si>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</si>
  <si>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</si>
  <si>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</si>
  <si>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</si>
  <si>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</si>
  <si>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</si>
  <si>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</si>
  <si>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</si>
  <si>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</si>
  <si>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</si>
  <si>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</si>
  <si>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</si>
  <si>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</si>
  <si>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</si>
  <si>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</si>
  <si>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</si>
  <si>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</si>
  <si>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</si>
  <si>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</si>
  <si>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</si>
  <si>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</si>
  <si>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</si>
  <si>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</si>
  <si>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</si>
  <si>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</si>
  <si>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</si>
  <si>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</si>
  <si>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</si>
  <si>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</si>
  <si>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</si>
  <si>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</si>
  <si>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</si>
  <si>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</si>
  <si>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</si>
  <si>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</si>
  <si>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</si>
  <si>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</si>
  <si>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</si>
  <si>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</si>
  <si>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</si>
  <si>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</si>
  <si>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</si>
  <si>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</si>
  <si>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</si>
  <si>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</si>
  <si>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</si>
  <si>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</si>
  <si>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</si>
  <si>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</si>
  <si>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</si>
  <si>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</si>
  <si>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</si>
  <si>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</si>
  <si>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</si>
  <si>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</si>
  <si>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</si>
  <si>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</si>
  <si>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</si>
  <si>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</si>
  <si>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</si>
  <si>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</si>
  <si>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</si>
  <si>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</si>
  <si>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</si>
  <si>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</si>
  <si>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</si>
  <si>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</si>
  <si>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</si>
  <si>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</si>
  <si>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</si>
  <si>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</si>
  <si>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</si>
  <si>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</si>
  <si>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</si>
  <si>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</si>
  <si>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</si>
  <si>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</si>
  <si>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</si>
  <si>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</si>
  <si>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</si>
  <si>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</si>
  <si>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</si>
  <si>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</si>
  <si>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</si>
  <si>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</si>
  <si>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</si>
  <si>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</si>
  <si>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</si>
  <si>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</si>
  <si>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</si>
  <si>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</si>
  <si>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</si>
  <si>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</si>
  <si>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</si>
  <si>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</si>
  <si>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</si>
  <si>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</si>
  <si>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</si>
  <si>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</si>
  <si>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</si>
  <si>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</si>
  <si>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</si>
  <si>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</si>
  <si>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</si>
  <si>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</si>
  <si>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</si>
  <si>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</si>
  <si>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</si>
  <si>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</si>
  <si>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</si>
  <si>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</si>
  <si>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</si>
  <si>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</si>
  <si>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</si>
  <si>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</si>
  <si>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</si>
  <si>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</si>
  <si>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</si>
  <si>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</si>
  <si>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</si>
  <si>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</si>
  <si>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</si>
  <si>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</si>
  <si>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</si>
  <si>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</si>
  <si>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</si>
  <si>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</si>
  <si>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</si>
  <si>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</si>
  <si>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</si>
  <si>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</si>
  <si>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</si>
  <si>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</si>
  <si>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</si>
  <si>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</si>
  <si>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</si>
  <si>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</si>
  <si>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</si>
  <si>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</si>
  <si>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</si>
  <si>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</si>
  <si>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</si>
  <si>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</si>
  <si>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</si>
  <si>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</si>
  <si>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</si>
  <si>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</si>
  <si>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</si>
  <si>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</si>
  <si>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</si>
  <si>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</si>
  <si>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</si>
  <si>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</si>
  <si>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</si>
  <si>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</si>
  <si>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</si>
  <si>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</si>
  <si>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</si>
  <si>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</si>
  <si>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</si>
  <si>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</si>
  <si>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</si>
  <si>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</si>
  <si>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</si>
  <si>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</si>
  <si>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</si>
  <si>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</si>
  <si>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</si>
  <si>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</si>
  <si>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</si>
  <si>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</si>
  <si>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</si>
  <si>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</si>
  <si>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</si>
  <si>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</si>
  <si>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</si>
  <si>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</si>
  <si>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</si>
  <si>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</si>
  <si>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</si>
  <si>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</si>
  <si>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</si>
  <si>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</si>
  <si>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</si>
  <si>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</si>
  <si>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</si>
  <si>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</si>
  <si>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</si>
  <si>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</si>
  <si>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</si>
  <si>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</si>
  <si>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</si>
  <si>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</si>
  <si>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</si>
  <si>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</si>
  <si>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</si>
  <si>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</si>
  <si>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</si>
  <si>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</si>
  <si>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</si>
  <si>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</si>
  <si>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</si>
  <si>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</si>
  <si>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</si>
  <si>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</si>
  <si>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</si>
  <si>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</si>
  <si>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</si>
  <si>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</si>
  <si>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</si>
  <si>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</si>
  <si>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</si>
  <si>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</si>
  <si>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</si>
  <si>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</si>
  <si>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</si>
  <si>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</si>
  <si>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</si>
  <si>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</si>
  <si>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</si>
  <si>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</si>
  <si>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</si>
  <si>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</si>
  <si>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</si>
  <si>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</si>
  <si>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</si>
  <si>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</si>
  <si>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</si>
  <si>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</si>
  <si>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</si>
  <si>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</si>
  <si>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</si>
  <si>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</si>
  <si>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</si>
  <si>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</si>
  <si>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</si>
  <si>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</si>
  <si>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</si>
  <si>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</si>
  <si>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</si>
  <si>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</si>
  <si>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</si>
  <si>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</si>
  <si>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</si>
  <si>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</si>
  <si>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</si>
  <si>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</si>
  <si>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</si>
  <si>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</si>
  <si>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</si>
  <si>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</si>
  <si>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</si>
  <si>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</si>
  <si>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</si>
  <si>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</si>
  <si>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</si>
  <si>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</si>
  <si>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</si>
  <si>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</si>
  <si>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</si>
  <si>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</si>
  <si>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</si>
  <si>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</si>
  <si>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</si>
  <si>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</si>
  <si>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</si>
  <si>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</si>
  <si>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</si>
  <si>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</si>
  <si>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</si>
  <si>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</si>
  <si>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</si>
  <si>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</si>
  <si>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</si>
  <si>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</si>
  <si>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</si>
  <si>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</si>
  <si>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</si>
  <si>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</si>
  <si>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</si>
  <si>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</si>
  <si>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</si>
  <si>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</si>
  <si>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</si>
  <si>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</si>
  <si>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</si>
  <si>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</si>
  <si>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</si>
  <si>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</si>
  <si>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</si>
  <si>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</si>
  <si>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</si>
  <si>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</si>
  <si>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</si>
  <si>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</si>
  <si>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</si>
  <si>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</si>
  <si>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</si>
  <si>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</si>
  <si>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</si>
  <si>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</si>
  <si>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</si>
  <si>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</si>
  <si>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</si>
  <si>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</si>
  <si>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</si>
  <si>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</si>
  <si>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</si>
  <si>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</si>
  <si>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</si>
  <si>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</si>
  <si>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</si>
  <si>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</si>
  <si>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</si>
  <si>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</si>
  <si>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</si>
  <si>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</si>
  <si>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</si>
  <si>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</si>
  <si>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</si>
  <si>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</si>
  <si>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</si>
  <si>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</si>
  <si>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</si>
  <si>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</si>
  <si>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</si>
  <si>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</si>
  <si>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</si>
  <si>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</si>
  <si>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</si>
  <si>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</si>
  <si>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</si>
  <si>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</si>
  <si>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</si>
  <si>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</si>
  <si>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</si>
  <si>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</si>
  <si>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</si>
  <si>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</si>
  <si>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</si>
  <si>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</si>
  <si>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</si>
  <si>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</si>
  <si>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</si>
  <si>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</si>
  <si>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</si>
  <si>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</si>
  <si>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</si>
  <si>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</si>
  <si>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</si>
  <si>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</si>
  <si>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</si>
  <si>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</si>
  <si>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</si>
  <si>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</si>
  <si>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</si>
  <si>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</si>
  <si>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</si>
  <si>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</si>
  <si>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</si>
  <si>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</si>
  <si>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</si>
  <si>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</si>
  <si>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</si>
  <si>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</si>
  <si>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</si>
  <si>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</si>
  <si>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</si>
  <si>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</si>
  <si>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</si>
  <si>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</si>
  <si>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</si>
  <si>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</si>
  <si>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</si>
  <si>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</si>
  <si>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</si>
  <si>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</si>
  <si>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</si>
  <si>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</si>
  <si>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</si>
  <si>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</si>
  <si>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</si>
  <si>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</si>
  <si>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</si>
  <si>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</si>
  <si>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</si>
  <si>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</si>
  <si>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</si>
  <si>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</si>
  <si>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</si>
  <si>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</si>
  <si>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</si>
  <si>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</si>
  <si>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</si>
  <si>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</si>
  <si>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</si>
  <si>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</si>
  <si>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</si>
  <si>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</si>
  <si>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</si>
  <si>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</si>
  <si>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</si>
  <si>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</si>
  <si>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</si>
  <si>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</si>
  <si>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</si>
  <si>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</si>
  <si>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</si>
  <si>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</si>
  <si>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</si>
  <si>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</si>
  <si>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</si>
  <si>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</si>
  <si>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</si>
  <si>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</si>
  <si>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</si>
  <si>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</si>
  <si>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</si>
  <si>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</si>
  <si>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</si>
  <si>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</si>
  <si>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</si>
  <si>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</si>
  <si>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</si>
  <si>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</si>
  <si>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</si>
  <si>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</si>
  <si>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</si>
  <si>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</si>
  <si>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</si>
  <si>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</si>
  <si>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</si>
  <si>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</si>
  <si>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</si>
  <si>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</si>
  <si>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</si>
  <si>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</si>
  <si>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</si>
  <si>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</si>
  <si>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</si>
  <si>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</si>
  <si>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</si>
  <si>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</si>
  <si>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</si>
  <si>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</si>
  <si>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</si>
  <si>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</si>
  <si>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</si>
  <si>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</si>
  <si>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</si>
  <si>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</si>
  <si>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</si>
  <si>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</si>
  <si>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</si>
  <si>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</si>
  <si>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</si>
  <si>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</si>
  <si>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</si>
  <si>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</si>
  <si>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</si>
  <si>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</si>
  <si>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</si>
  <si>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</si>
  <si>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</si>
  <si>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</si>
  <si>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</si>
  <si>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</si>
  <si>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</si>
  <si>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</si>
  <si>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</si>
  <si>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</si>
  <si>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</si>
  <si>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</si>
  <si>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</si>
  <si>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</si>
  <si>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</si>
  <si>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</si>
  <si>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</si>
  <si>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</si>
  <si>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</si>
  <si>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</si>
  <si>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</si>
  <si>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</si>
  <si>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</si>
  <si>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</si>
  <si>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</si>
  <si>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</si>
  <si>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</si>
  <si>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</si>
  <si>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</si>
  <si>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</si>
  <si>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</si>
  <si>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</si>
  <si>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</si>
  <si>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</si>
  <si>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</si>
  <si>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</si>
  <si>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</si>
  <si>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</si>
  <si>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</si>
  <si>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</si>
  <si>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</si>
  <si>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</si>
  <si>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</si>
  <si>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</si>
  <si>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</si>
  <si>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</si>
  <si>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</si>
  <si>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</si>
  <si>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</si>
  <si>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</si>
  <si>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</si>
  <si>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</si>
  <si>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</si>
  <si>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</si>
  <si>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</si>
  <si>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</si>
  <si>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</si>
  <si>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</si>
  <si>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</si>
  <si>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</si>
  <si>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</si>
  <si>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</si>
  <si>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</si>
  <si>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</si>
  <si>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</si>
  <si>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</si>
  <si>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</si>
  <si>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</si>
  <si>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</si>
  <si>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</si>
  <si>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</si>
  <si>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</si>
  <si>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</si>
  <si>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</si>
  <si>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</si>
  <si>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</si>
  <si>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</si>
  <si>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</si>
  <si>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</si>
  <si>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</si>
  <si>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</si>
  <si>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</si>
  <si>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</si>
  <si>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</si>
  <si>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</si>
  <si>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</si>
  <si>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</si>
  <si>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</si>
  <si>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</si>
  <si>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</si>
  <si>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</si>
  <si>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</si>
  <si>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</si>
  <si>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</si>
  <si>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</si>
  <si>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</si>
  <si>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</si>
  <si>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</si>
  <si>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</si>
  <si>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</si>
  <si>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</si>
  <si>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</si>
  <si>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</si>
  <si>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</si>
  <si>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</si>
  <si>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</si>
  <si>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</si>
  <si>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</si>
  <si>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</si>
  <si>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</si>
  <si>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</si>
  <si>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</si>
  <si>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</si>
  <si>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</si>
  <si>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</si>
  <si>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</si>
  <si>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</si>
  <si>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</si>
  <si>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</si>
  <si>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</si>
  <si>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</si>
  <si>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</si>
  <si>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</si>
  <si>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</si>
  <si>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</si>
  <si>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</si>
  <si>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</si>
  <si>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</si>
  <si>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</si>
  <si>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</si>
  <si>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</si>
  <si>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</si>
  <si>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</si>
  <si>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</si>
  <si>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</si>
  <si>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</si>
  <si>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</si>
  <si>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</si>
  <si>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</si>
  <si>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</si>
  <si>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</si>
  <si>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</si>
  <si>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</si>
  <si>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</si>
  <si>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</si>
  <si>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</si>
  <si>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</si>
  <si>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</si>
  <si>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</si>
  <si>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</si>
  <si>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</si>
  <si>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</si>
  <si>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</si>
  <si>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</si>
  <si>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</si>
  <si>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</si>
  <si>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</si>
  <si>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</si>
  <si>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</si>
  <si>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</si>
  <si>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</si>
  <si>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</si>
  <si>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</si>
  <si>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</si>
  <si>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</si>
  <si>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</si>
  <si>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</si>
  <si>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</si>
  <si>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</si>
  <si>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</si>
  <si>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</si>
  <si>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</si>
  <si>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</si>
  <si>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</si>
  <si>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</si>
  <si>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</si>
  <si>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</si>
  <si>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</si>
  <si>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</si>
  <si>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</si>
  <si>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</si>
  <si>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</si>
  <si>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</si>
  <si>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</si>
  <si>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</si>
  <si>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</si>
  <si>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</si>
  <si>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</si>
  <si>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</si>
  <si>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</si>
  <si>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</si>
  <si>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</si>
  <si>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</si>
  <si>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</si>
  <si>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</si>
  <si>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</si>
  <si>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</si>
  <si>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</si>
  <si>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</si>
  <si>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</si>
  <si>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</si>
  <si>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</si>
  <si>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</si>
  <si>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</si>
  <si>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</si>
  <si>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</si>
  <si>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</si>
  <si>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</si>
  <si>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</si>
  <si>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</si>
  <si>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</si>
  <si>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</si>
  <si>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</si>
  <si>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</si>
  <si>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</si>
  <si>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</si>
  <si>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</si>
  <si>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</si>
  <si>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</si>
  <si>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</si>
  <si>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</si>
  <si>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</si>
  <si>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</si>
  <si>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</si>
  <si>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</si>
  <si>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</si>
  <si>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</si>
  <si>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</si>
  <si>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</si>
  <si>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</si>
  <si>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</si>
  <si>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</si>
  <si>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</si>
  <si>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</si>
  <si>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</si>
  <si>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</si>
  <si>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</si>
  <si>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</si>
  <si>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</si>
  <si>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</si>
  <si>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</si>
  <si>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</si>
  <si>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</si>
  <si>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</si>
  <si>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</si>
  <si>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</si>
  <si>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</si>
  <si>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</si>
  <si>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</si>
  <si>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</si>
  <si>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</si>
  <si>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</si>
  <si>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</si>
  <si>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</si>
  <si>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</si>
  <si>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</si>
  <si>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</si>
  <si>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</si>
  <si>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</si>
  <si>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</si>
  <si>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</si>
  <si>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</si>
  <si>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</si>
  <si>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</si>
  <si>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</si>
  <si>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</si>
  <si>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</si>
  <si>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</si>
  <si>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</si>
  <si>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</si>
  <si>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</si>
  <si>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</si>
  <si>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</si>
  <si>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</si>
  <si>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</si>
  <si>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</si>
  <si>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</si>
  <si>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</si>
  <si>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</si>
  <si>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</si>
  <si>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</si>
  <si>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</si>
  <si>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</si>
  <si>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</si>
  <si>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</si>
  <si>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</si>
  <si>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</si>
  <si>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</si>
  <si>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</si>
  <si>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</si>
  <si>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</si>
  <si>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</si>
  <si>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</si>
  <si>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</si>
  <si>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</si>
  <si>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</si>
  <si>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</si>
  <si>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</si>
  <si>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</si>
  <si>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</si>
  <si>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</si>
  <si>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</si>
  <si>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</si>
  <si>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</si>
  <si>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</si>
  <si>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</si>
  <si>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</si>
  <si>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</si>
  <si>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</si>
  <si>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</si>
  <si>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</si>
  <si>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</si>
  <si>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</si>
  <si>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</si>
  <si>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</si>
  <si>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</si>
  <si>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</si>
  <si>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</si>
  <si>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</si>
  <si>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</si>
  <si>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</si>
  <si>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</si>
  <si>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</si>
  <si>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</si>
  <si>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</si>
  <si>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</si>
  <si>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</si>
  <si>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</si>
  <si>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</si>
  <si>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</si>
  <si>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</si>
  <si>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</si>
  <si>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</si>
  <si>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</si>
  <si>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</si>
  <si>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</si>
  <si>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</si>
  <si>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</si>
  <si>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</si>
  <si>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</si>
  <si>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</si>
  <si>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</si>
  <si>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</si>
  <si>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</si>
  <si>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</si>
  <si>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</si>
  <si>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</si>
  <si>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</si>
  <si>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</si>
  <si>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</si>
  <si>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</si>
  <si>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</si>
  <si>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</si>
  <si>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</si>
  <si>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</si>
  <si>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</si>
  <si>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</si>
  <si>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</si>
  <si>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</si>
  <si>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</si>
  <si>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</si>
  <si>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</si>
  <si>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</si>
  <si>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</si>
  <si>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</si>
  <si>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</si>
  <si>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</si>
  <si>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</si>
  <si>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</si>
  <si>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</si>
  <si>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</si>
  <si>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</si>
  <si>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</si>
  <si>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</si>
  <si>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</si>
  <si>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</si>
  <si>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</si>
  <si>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</si>
  <si>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</si>
  <si>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</si>
  <si>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</si>
  <si>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</si>
  <si>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</si>
  <si>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</si>
  <si>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</si>
  <si>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</si>
  <si>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</si>
  <si>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</si>
  <si>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</si>
  <si>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</si>
  <si>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</si>
  <si>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</si>
  <si>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</si>
  <si>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</si>
  <si>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</si>
  <si>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</si>
  <si>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</si>
  <si>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</si>
  <si>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</si>
  <si>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</si>
  <si>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</si>
  <si>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</si>
  <si>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</si>
  <si>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</si>
  <si>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</si>
  <si>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</si>
  <si>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</si>
  <si>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</si>
  <si>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</si>
  <si>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</si>
  <si>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</si>
  <si>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</si>
  <si>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</si>
  <si>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</si>
  <si>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</si>
  <si>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</si>
  <si>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</si>
  <si>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</si>
  <si>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</si>
  <si>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</si>
  <si>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</si>
  <si>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</si>
  <si>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</si>
  <si>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</si>
  <si>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</si>
  <si>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</si>
  <si>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</si>
  <si>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</si>
  <si>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</si>
  <si>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</si>
  <si>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</si>
  <si>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</si>
  <si>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</si>
  <si>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</si>
  <si>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</si>
  <si>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</si>
  <si>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</si>
  <si>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</si>
  <si>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</si>
  <si>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</si>
  <si>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</si>
  <si>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</si>
  <si>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</si>
  <si>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</si>
  <si>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</si>
  <si>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</si>
  <si>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</si>
  <si>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</si>
  <si>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</si>
  <si>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</si>
  <si>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</si>
  <si>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</si>
  <si>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</si>
  <si>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</si>
  <si>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</si>
  <si>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</si>
  <si>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</si>
  <si>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</si>
  <si>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</si>
  <si>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</si>
  <si>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</si>
  <si>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</si>
  <si>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</si>
  <si>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</si>
  <si>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</si>
  <si>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</si>
  <si>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</si>
  <si>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</si>
  <si>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</si>
  <si>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</si>
  <si>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</si>
  <si>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</si>
  <si>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</si>
  <si>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</si>
  <si>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</si>
  <si>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</si>
  <si>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</si>
  <si>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</si>
  <si>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</si>
  <si>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</si>
  <si>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</si>
  <si>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</si>
  <si>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</si>
  <si>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</si>
  <si>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</si>
  <si>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</si>
  <si>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</si>
  <si>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</si>
  <si>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</si>
  <si>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</si>
  <si>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</si>
  <si>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</si>
  <si>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</si>
  <si>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</si>
  <si>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</si>
  <si>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</si>
  <si>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</si>
  <si>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</si>
  <si>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</si>
  <si>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</si>
  <si>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</si>
  <si>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</si>
  <si>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</si>
  <si>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</si>
  <si>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</si>
  <si>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</si>
  <si>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</si>
  <si>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</si>
  <si>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</si>
  <si>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</si>
  <si>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</si>
  <si>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</si>
  <si>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</si>
  <si>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</si>
  <si>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</si>
  <si>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</si>
  <si>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</si>
  <si>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</si>
  <si>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</si>
  <si>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</si>
  <si>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</si>
  <si>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</si>
  <si>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</si>
  <si>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</si>
  <si>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</si>
  <si>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</si>
  <si>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</si>
  <si>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</si>
  <si>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</si>
  <si>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</si>
  <si>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</si>
  <si>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</si>
  <si>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</si>
  <si>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</si>
  <si>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</si>
  <si>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</si>
  <si>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</si>
  <si>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</si>
  <si>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</si>
  <si>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</si>
  <si>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</si>
  <si>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</si>
  <si>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</si>
  <si>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</si>
  <si>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</si>
  <si>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</si>
  <si>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</si>
  <si>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</si>
  <si>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</si>
  <si>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</si>
  <si>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</si>
  <si>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</si>
  <si>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</si>
  <si>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</si>
  <si>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</si>
  <si>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</si>
  <si>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</si>
  <si>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</si>
  <si>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</si>
  <si>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</si>
  <si>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</si>
  <si>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</si>
  <si>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</si>
  <si>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</si>
  <si>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</si>
  <si>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</si>
  <si>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</si>
  <si>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</si>
  <si>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</si>
  <si>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</si>
  <si>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</si>
  <si>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</si>
  <si>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</si>
  <si>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</si>
  <si>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</si>
  <si>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</si>
  <si>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</si>
  <si>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</si>
  <si>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</si>
  <si>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</si>
  <si>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</si>
  <si>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</si>
  <si>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</si>
  <si>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</si>
  <si>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</si>
  <si>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</si>
  <si>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</si>
  <si>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</si>
  <si>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</si>
  <si>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</si>
  <si>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</si>
  <si>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</si>
  <si>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</si>
  <si>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</si>
  <si>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</si>
  <si>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</si>
  <si>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</si>
  <si>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</si>
  <si>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</si>
  <si>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</si>
  <si>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</si>
  <si>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</si>
  <si>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</si>
  <si>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</si>
  <si>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</si>
  <si>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</si>
  <si>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</si>
  <si>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</si>
  <si>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</si>
  <si>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</si>
  <si>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</si>
  <si>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</si>
  <si>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</si>
  <si>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</si>
  <si>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</si>
  <si>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</si>
  <si>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</si>
  <si>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</si>
  <si>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</si>
  <si>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</si>
  <si>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</si>
  <si>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</si>
  <si>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</si>
  <si>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</si>
  <si>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</si>
  <si>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</si>
  <si>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</si>
  <si>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</si>
  <si>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</si>
  <si>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</si>
  <si>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</si>
  <si>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</si>
  <si>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</si>
  <si>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</si>
  <si>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</si>
  <si>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</si>
  <si>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</si>
  <si>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</si>
  <si>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</si>
  <si>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</si>
  <si>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</si>
  <si>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</si>
  <si>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</si>
  <si>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</si>
  <si>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</si>
  <si>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</si>
  <si>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</si>
  <si>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</si>
  <si>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</si>
  <si>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</si>
  <si>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</si>
  <si>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</si>
  <si>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</si>
  <si>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</si>
  <si>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</si>
  <si>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</si>
  <si>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</si>
  <si>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</si>
  <si>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</si>
  <si>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</si>
  <si>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</si>
  <si>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</si>
  <si>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</si>
  <si>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</si>
  <si>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</si>
  <si>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</si>
  <si>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</si>
  <si>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</si>
  <si>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</si>
  <si>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</si>
  <si>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</si>
  <si>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</si>
  <si>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</si>
  <si>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</si>
  <si>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</si>
  <si>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</si>
  <si>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</si>
  <si>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</si>
  <si>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</si>
  <si>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</si>
  <si>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</si>
  <si>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</si>
  <si>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</si>
  <si>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</si>
  <si>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</si>
  <si>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</si>
  <si>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</si>
  <si>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</si>
  <si>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</si>
  <si>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</si>
  <si>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</si>
  <si>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</si>
  <si>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</si>
  <si>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</si>
  <si>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</si>
  <si>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</si>
  <si>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</si>
  <si>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</si>
  <si>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</si>
  <si>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</si>
  <si>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</si>
  <si>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</si>
  <si>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</si>
  <si>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</si>
  <si>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</si>
  <si>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</si>
  <si>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</si>
  <si>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</si>
  <si>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</si>
  <si>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</si>
  <si>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</si>
  <si>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</si>
  <si>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</si>
  <si>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</si>
  <si>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</si>
  <si>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</si>
  <si>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</si>
  <si>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</si>
  <si>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</si>
  <si>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</si>
  <si>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</si>
  <si>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</si>
  <si>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</si>
  <si>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</si>
  <si>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</si>
  <si>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</si>
  <si>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</si>
  <si>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</si>
  <si>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</si>
  <si>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</si>
  <si>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</si>
  <si>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</si>
  <si>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</si>
  <si>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</si>
  <si>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</si>
  <si>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</si>
  <si>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</si>
  <si>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</si>
  <si>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</si>
  <si>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</si>
  <si>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</si>
  <si>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</si>
  <si>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</si>
  <si>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</si>
  <si>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</si>
  <si>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</si>
  <si>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</si>
  <si>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</si>
  <si>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</si>
  <si>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</si>
  <si>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</si>
  <si>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</si>
  <si>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</si>
  <si>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</si>
  <si>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</si>
  <si>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</si>
  <si>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</si>
  <si>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</si>
  <si>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</si>
  <si>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</si>
  <si>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</si>
  <si>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</si>
  <si>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</si>
  <si>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</si>
  <si>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</si>
  <si>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</si>
  <si>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</si>
  <si>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</si>
  <si>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</si>
  <si>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</si>
  <si>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</si>
  <si>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</si>
  <si>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</si>
  <si>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</si>
  <si>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</si>
  <si>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</si>
  <si>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</si>
  <si>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</si>
  <si>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</si>
  <si>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</si>
  <si>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</si>
  <si>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</si>
  <si>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</si>
  <si>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</si>
  <si>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</si>
  <si>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</si>
  <si>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</si>
  <si>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</si>
  <si>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</si>
  <si>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</si>
  <si>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</si>
  <si>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</si>
  <si>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</si>
  <si>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</si>
  <si>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</si>
  <si>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</si>
  <si>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</si>
  <si>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</si>
  <si>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</si>
  <si>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</si>
  <si>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</si>
  <si>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</si>
  <si>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</si>
  <si>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</si>
  <si>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</si>
  <si>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</si>
  <si>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</si>
  <si>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</si>
  <si>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</si>
  <si>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</si>
  <si>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</si>
  <si>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</si>
  <si>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</si>
  <si>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</si>
  <si>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</si>
  <si>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</si>
  <si>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</si>
  <si>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</si>
  <si>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</si>
  <si>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</si>
  <si>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</si>
  <si>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</si>
  <si>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</si>
  <si>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</si>
  <si>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</si>
  <si>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120mins</t>
  </si>
  <si>
    <t>PCM-20251007-00000521</t>
  </si>
  <si>
    <t>ETA // 90km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</si>
  <si>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</si>
  <si>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</si>
  <si>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</si>
  <si>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</si>
  <si>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</si>
  <si>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</si>
  <si>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</si>
  <si>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was night access issue / USF area team EM team on the way 60 mins</t>
  </si>
  <si>
    <t xml:space="preserve"> PCM-20251007-00000379 </t>
  </si>
  <si>
    <t>sceco cut in area and team saving hub site YLM0161</t>
  </si>
  <si>
    <t>PCM-20251007-00000469</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</si>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</sst>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0" fontId="23"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5" totalsRowShown="0" headerRowDxfId="157" dataDxfId="156" headerRowBorderDxfId="154" tableBorderDxfId="155" totalsRowBorderDxfId="153">
  <autoFilter ref="A1:CJ2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D15" sqref="D1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274.33074629629846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0.14179965278162854</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0.11156817129813135</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45937.279172337963</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45937.279172337963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45937.279172337963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45937.279172337963</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45937.279172222225</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45937.279172222225</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45937.279172222225</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45937.279172222225</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45937.279172222225</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45937.279172222225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61"/>
      <c r="E15" s="158"/>
      <c r="F15" s="159"/>
      <c r="G15" s="160">
        <f ca="1">IFERROR(NOW()-F15,"")</f>
        <v>45937.279172222225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45937.279172222225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45937.279172222225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45937.279172222225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45937.279172222225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45937.279172222225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45937.279172222225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45937.279172222225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45937.279172222225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45937.279172222225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45937.279172222225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45937.279172222225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45937.279172222225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45937.279172222225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45937.279172222225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45937.279172222225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45937.279172222225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45937.279172222225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45937.279172222225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45937.279172222225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45937.279172222225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45937.279172222225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45937.279172222225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45937.279172222225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45937.279172222225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45937.279172222225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45937.279172222225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45937.279172222225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45937.279172222225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45937.279172222225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45937.279172222225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45937.279172222225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45937.279172222225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45937.279172222225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45937.279172222225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45937.279172222225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45937.279172222225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45937.279172222225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45937.279172222225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45937.279172222225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45937.279172222225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45937.279172222225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45937.279172222225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45937.279172222225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45937.279172222225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45937.279172222225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45937.279172222225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45937.279172222225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45937.279172222225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45937.279172222225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45937.279172222225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45937.279172222225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45937.279172222225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45937.279172222225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45937.279172222225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45937.279172222225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45937.279172222225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45937.279172222225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45937.279172222225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45937.279172222225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45937.279172222225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45937.279172222225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45937.279172222225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45937.279172222225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45937.279172222225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45937.279172222225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45937.279172222225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45937.279172222225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45937.279172222225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45937.279172222225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45937.279172222225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45937.279172222225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45937.279172222225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45937.279172222225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45937.279172222225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45937.279172222225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45937.279172222225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45937.279172222225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45937.279172222225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45937.279172222225</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0DA71925-F22B-4819-9C7C-FD7F96F12B6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5"/>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130.55208888889319</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112.27933425926312</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0.56513287037523696</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0.40723935185087612</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5</v>
      </c>
      <c r="D7" s="18" t="s">
        <v>24288</v>
      </c>
      <c r="E7" s="131" t="s">
        <v>39047</v>
      </c>
      <c r="F7" s="132">
        <v>45937.241840277777</v>
      </c>
      <c r="G7" s="133">
        <f ca="1">IFERROR(NOW()-F7,"-")</f>
        <v>3.7331944447942078E-2</v>
      </c>
      <c r="H7" s="132">
        <v>45937.234895833331</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45937.279172222225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45937.279172222225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45937.279172222225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45937.279172222225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45937.279172222225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45937.279172222225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45937.279172222225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45937.279172222225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45937.279172222225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45937.279172222225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45937.279172222225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45937.279172222225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45937.279172222225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45937.279172222225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45937.279172222225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45937.279172222225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45937.279172222225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45937.279172222225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45937.279172222225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45937.279172222225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45937.279172222225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45937.279172222225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45937.279172222225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45937.279172222225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45937.279172222225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45937.279172222225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45937.279172222225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45937.279172222225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45937.279172222225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45937.279172222225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45937.279172222225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45937.279172222225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45937.279172222225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45937.279172222225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45937.279172222225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45937.279172222225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45937.279172222225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45937.279172222225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45937.279172222225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45937.279172222225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45937.279172222225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45937.279172222225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45937.279172222225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45937.279172222225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45937.279172222225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45937.279172222225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45937.279172222225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45937.279172222225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45937.279172222225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45937.279172222225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45937.279172222225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45937.279172222225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45937.279172222225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45937.279172222225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45937.279172222225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45937.279172222225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45937.279172222225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45937.279172222225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45937.279172222225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45937.279172222225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45937.279172222225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45937.279172222225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45937.279172222225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45937.279172222225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45937.279172222225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45937.279172222225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45937.279172222225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45937.279172222225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45937.279172222225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45937.279172222225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45937.279172222225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45937.279172222225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45937.279172222225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45937.279172222225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45937.279172222225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45937.279172222225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45937.279172222225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45937.279172222225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45937.279172222225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45937.279172222225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45937.279172222225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45937.279172222225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45937.279172222225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45937.279172222225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45937.279172222225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45937.279172222225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45937.279172222225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45937.279172222225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45937.279172222225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45937.279172222225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45937.279172222225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45937.279172222225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45937.279172222225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45937.279172222225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45937.279172222225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45937.279172222225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45937.279172222225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45937.279172222225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45937.279172222225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45937.279172222225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45937.279172222225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45937.279172222225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45937.279172222225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45937.279172222225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45937.279172222225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45937.279172222225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45937.279172222225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45937.279172222225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45937.279172222225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45937.279172222225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45937.279172222225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45937.279172222225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45937.279172222225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45937.279172222225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45937.279172222225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45937.279172222225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45937.279172222225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45937.279172222225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45937.279172222225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45937.279172222225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45937.279172222225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45937.279172222225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45937.279172222225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45937.279172222225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45937.279172222225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45937.279172222225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45937.279172222225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45937.279172222225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45937.279172222225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45937.279172222225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45937.279172222225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45937.279172222225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45937.279172222225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45937.279172222225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45937.279172222225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45937.279172222225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45937.279172222225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45937.279172222225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45937.279172222225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45937.279172222225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45937.279172222225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45937.279172222225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45937.279172222225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45937.279172222225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45937.279172222225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45937.279172222225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45937.279172222225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45937.279172222225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45937.279172222225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45937.279172222225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45937.279172222225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45937.279172222225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45937.279172222225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45937.279172222225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45937.279172222225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45937.279172222225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45937.279172222225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45937.279172222225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45937.279172222225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45937.279172222225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45937.279172222225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45937.279172222225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45937.279172222225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45937.279172222225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45937.279172222225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45937.279172222225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45937.279172222225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45937.279172222225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45937.279172222225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45937.279172222225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45937.279172222225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45937.279172222225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45937.279172222225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45937.279172222225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45937.279172222225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45937.279172222225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45937.279172222225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45937.279172222225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45937.279172222225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45937.279172222225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45937.279172222225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45937.279172222225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45937.279172222225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45937.279172222225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45937.279172222225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45937.279172222225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45937.279172222225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45937.279172222225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45937.279172222225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45937.279172222225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45937.279172222225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45937.279172222225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45937.279172222225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45937.279172222225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45937.279172222225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45937.279172222225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45937.279172222225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45937.279172222225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45937.279172222225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45937.279172222225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45937.279172222225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45937.279172222225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45937.279172222225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45937.279172222225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45937.279172222225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45937.279172222225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45937.279172222225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45937.279172222225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45937.279172222225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45937.279172222225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45937.279172222225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45937.279172222225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45937.279172222225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45937.279172222225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45937.279172222225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45937.279172222225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45937.279172222225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45937.279172222225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45937.279172222225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45937.279172222225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45937.279172222225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45937.279172222225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45937.279172222225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45937.279172222225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45937.279172222225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45937.279172222225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45937.279172222225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45937.279172222225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45937.279172222225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45937.279172222225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45937.279172222225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45937.279172222225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45937.279172222225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45937.279172222225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45937.279172222225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45937.279172222225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45937.279172222225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45937.279172222225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sheetData>
  <dataValidations count="2">
    <dataValidation allowBlank="1" showInputMessage="1" showErrorMessage="1" sqref="E1" xr:uid="{4D935161-CDD3-4592-B877-3FB59C99E142}"/>
    <dataValidation type="list" allowBlank="1" showInputMessage="1" showErrorMessage="1" sqref="E3:E2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45937.279172222225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45937.279172222225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45937.279172222225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45937.279172222225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45937.279172222225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45937.279172222225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45937.279172222225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45937.279172222225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45937.279172222225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45937.279172337963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45937.279172337963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45937.279172337963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45937.279172337963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45937.279172337963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45937.279172337963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45937.279172337963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45937.279172337963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45937.279172337963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45937.279172337963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45937.279172337963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45937.279172337963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45937.279172337963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45937.279172337963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45937.279172337963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45937.279172337963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45937.279172337963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45937.279172337963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45937.279172337963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45937.279172337963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45937.279172337963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45937.279172337963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45937.279172337963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45937.279172337963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45937.279172337963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45937.279172337963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45937.279172337963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45937.279172337963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45937.279172337963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45937.279172337963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45937.279172337963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45937.279172337963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45937.279172337963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45937.279172337963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45937.279172337963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45937.279172337963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45937.279172337963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45937.279172337963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45937.279172337963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45937.279172337963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45937.279172337963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45937.279172337963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45937.279172337963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45937.279172337963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45937.279172337963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45937.279172337963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45937.279172337963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45937.279172337963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45937.279172337963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45937.279172337963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45937.279172337963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45937.279172337963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45937.279172337963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45937.279172337963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45937.279172337963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45937.279172337963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45937.279172337963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45937.279172337963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45937.279172337963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45937.279172337963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45937.279172337963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45937.279172337963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45937.279172337963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45937.279172337963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45937.279172337963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45937.279172337963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45937.279172337963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45937.279172337963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45937.279172337963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45937.279172337963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45937.279172337963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45937.279172337963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45937.279172337963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45937.279172337963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45937.279172337963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45937.279172337963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45937.279172337963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45937.279172337963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45937.279172337963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45937.279172337963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45937.279172337963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45937.279172337963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45937.279172337963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45937.279172337963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45937.279172337963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45937.279172337963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45937.279172337963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45937.279172337963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45937.279172337963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45937.279172337963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45937.279172337963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45937.279172337963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45937.279172337963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45937.279172337963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45937.279172337963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45937.279172337963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45937.279172337963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45937.279172337963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45937.279172337963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45937.279172337963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45937.279172337963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45937.279172337963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45937.279172337963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45937.279172337963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45937.279172337963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45937.279172337963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45937.279172337963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45937.279172337963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45937.279172337963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45937.279172337963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45937.279172337963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45937.279172337963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45937.279172337963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45937.279172337963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45937.279172337963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45937.279172337963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45937.279172337963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45937.279172337963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45937.279172337963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45937.279172337963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45937.279172337963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45937.279172337963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45937.279172337963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45937.279172337963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45937.279172337963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45937.279172337963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45937.279172337963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45937.279172337963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45937.279172337963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45937.279172337963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45937.279172337963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45937.279172337963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45937.279172337963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45937.279172337963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45937.279172337963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45937.279172337963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45937.279172337963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45937.279172337963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45937.279172337963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45937.279172337963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45937.279172337963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45937.279172337963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45937.279172337963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45937.279172337963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45937.279172337963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45937.279172337963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45937.279172337963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45937.279172337963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45937.279172337963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45937.279172337963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45937.279172337963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45937.279172337963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45937.279172337963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45937.279172337963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45937.279172337963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45937.279172337963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45937.279172337963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45937.279172337963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45937.279172337963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45937.279172337963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45937.279172337963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45937.279172337963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45937.279172337963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45937.279172337963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45937.279172337963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45937.279172337963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45937.279172337963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45937.279172337963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45937.279172337963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45937.279172337963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45937.279172337963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45937.279172337963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45937.279172337963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45937.279172337963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45937.279172337963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45937.279172337963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45937.279172337963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45937.279172337963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45937.279172337963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45937.279172337963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45937.279172337963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45937.279172337963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45937.279172337963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45937.279172337963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45937.279172337963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45937.279172337963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45937.279172337963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45937.279172337963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45937.279172337963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45937.279172337963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45937.279172337963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45937.279172337963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45937.279172337963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45937.279172337963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45937.279172337963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45937.279172337963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45937.279172337963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45937.279172337963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45937.279172337963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45937.279172337963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45937.279172337963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45937.279172337963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45937.279172337963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45937.279172337963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45937.279172337963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45937.279172337963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45937.279172337963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45937.279172337963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45937.279172337963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45937.279172337963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45937.279172337963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45937.279172337963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45937.279172337963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45937.279172337963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45937.279172337963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45937.279172337963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45937.279172337963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45937.279172337963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45937.279172337963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45937.279172337963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45937.279172337963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45937.279172337963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45937.279172337963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45937.279172337963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45937.279172337963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45937.279172337963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45937.279172337963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45937.279172337963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45937.279172337963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45937.279172337963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45937.279172337963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45937.279172337963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45937.279172337963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45937.279172337963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45937.279172337963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45937.279172337963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45937.279172337963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45937.279172337963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45937.279172337963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45937.279172337963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45937.279172337963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45937.279172337963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45937.279172337963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45937.279172337963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45937.279172337963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45937.279172337963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45937.279172337963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45937.279172337963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45937.279172337963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45937.279172337963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45937.279172337963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45937.279172337963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45937.279172337963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45937.279172337963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45937.279172337963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45937.279172337963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45937.279172337963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45937.279172337963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45937.279172337963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45937.279172337963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45937.279172337963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45937.279172337963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45937.279172337963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45937.279172337963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45937.279172337963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45937.279172337963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45937.279172337963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45937.279172337963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45937.279172337963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45937.279172337963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45937.279172337963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45937.279172337963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45937.279172337963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45937.279172337963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45937.279172337963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45937.279172337963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45937.279172337963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45937.279172337963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45937.279172337963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45937.279172337963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45937.279172337963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45937.279172337963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45937.279172337963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45937.279172337963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45937.279172337963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45937.279172337963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45937.279172337963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45937.279172337963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45937.279172337963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45937.279172337963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45937.279172337963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45937.279172337963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45937.279172337963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45937.279172337963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45937.279172337963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45937.279172337963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45937.279172337963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45937.279172337963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45937.279172337963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45937.279172337963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45937.279172337963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45937.279172337963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45937.279172337963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45937.279172337963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45937.279172337963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45937.279172337963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45937.279172337963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45937.279172337963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45937.279172337963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45937.279172337963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45937.279172337963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45937.279172337963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45937.279172337963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45937.279172337963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45937.279172337963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45937.279172337963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45937.279172337963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45937.279172337963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45937.279172337963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45937.279172337963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45937.279172337963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45937.279172337963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45937.279172337963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45937.279172337963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45937.279172337963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45937.279172337963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45937.279172337963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45937.279172337963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45937.279172337963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45937.279172337963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45937.279172337963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45937.279172337963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45937.279172337963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45937.279172337963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45937.279172337963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45937.279172337963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45937.279172337963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45937.279172337963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45937.279172337963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45937.279172337963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45937.279172337963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45937.279172337963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45937.279172337963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45937.279172337963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45937.279172337963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45937.279172337963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45937.279172337963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45937.279172337963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45937.279172337963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45937.279172337963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45937.279172337963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45937.279172337963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45937.279172337963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45937.279172337963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45937.279172337963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45937.279172337963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45937.279172337963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45937.279172337963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45937.279172337963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45937.279172337963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45937.279172337963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45937.279172337963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45937.279172337963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45937.279172337963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45937.279172337963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45937.279172337963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45937.279172337963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45937.279172337963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45937.279172337963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45937.279172337963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45937.279172337963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45937.279172337963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45937.279172337963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45937.279172337963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45937.279172337963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45937.279172337963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45937.279172337963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45937.279172337963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45937.279172337963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45937.279172337963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45937.279172337963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45937.279172337963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45937.279172337963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45937.279172337963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45937.279172337963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45937.279172337963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45937.279172337963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45937.279172337963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45937.279172337963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45937.279172337963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45937.279172337963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45937.279172337963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45937.279172337963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45937.279172337963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45937.279172337963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45937.279172337963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45937.279172337963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45937.279172337963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45937.279172337963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45937.279172337963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45937.279172337963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45937.279172337963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45937.279172337963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45937.279172337963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45937.279172337963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45937.279172337963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45937.279172337963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45937.279172337963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45937.279172337963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45937.279172337963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45937.279172337963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45937.279172337963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45937.279172337963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45937.279172337963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45937.279172337963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45937.279172337963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45937.279172337963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45937.279172337963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45937.279172337963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45937.279172337963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45937.279172337963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45937.279172337963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45937.279172337963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45937.279172337963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45937.279172337963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45937.279172337963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45937.279172337963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45937.279172337963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45937.279172337963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45937.279172337963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45937.279172337963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45937.279172337963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45937.279172337963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45937.279172337963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45937.279172337963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45937.279172337963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45937.279172337963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45937.279172337963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45937.279172337963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45937.279172337963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45937.279172337963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45937.279172337963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45937.279172337963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45937.279172337963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45937.279172337963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45937.279172337963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45937.279172337963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45937.279172337963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45937.279172337963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45937.279172337963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45937.279172337963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45937.279172337963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45937.279172337963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45937.279172337963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45937.279172337963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45937.279172337963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45937.279172337963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45937.279172337963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45937.279172337963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45937.279172337963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45937.279172337963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45937.279172337963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45937.279172337963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45937.279172337963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45937.279172337963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45937.279172337963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45937.279172337963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45937.279172337963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45937.279172337963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45937.279172337963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45937.279172337963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45937.279172337963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45937.279172337963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45937.279172337963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45937.279172337963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45937.279172337963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45937.279172337963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45937.279172337963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45937.279172337963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45937.279172337963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45937.279172337963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45937.279172337963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45937.279172337963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45937.279172337963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45937.279172337963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45937.279172337963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45937.279172337963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45937.279172337963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45937.279172337963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45937.279172337963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45937.279172337963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45937.279172337963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45937.279172337963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45937.279172337963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45937.279172337963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45937.279172337963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45937.279172337963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45937.279172337963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45937.279172337963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45937.279172337963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45937.279172337963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45937.279172337963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45937.279172337963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45937.279172337963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45937.279172337963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45937.279172337963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45937.279172337963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45937.279172337963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45937.279172337963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45937.279172337963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45937.279172337963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45937.279172337963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45937.279172337963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45937.279172337963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45937.279172337963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45937.279172337963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45937.279172337963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45937.279172337963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45937.279172337963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45937.279172337963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45937.279172337963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45937.279172337963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45937.279172337963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45937.279172337963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45937.279172337963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45937.279172337963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45937.279172337963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45937.279172337963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45937.279172337963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45937.279172337963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45937.279172337963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45937.279172337963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45937.279172337963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45937.279172337963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45937.279172337963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45937.279172337963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45937.279172337963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45937.279172337963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45937.279172337963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45937.279172337963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45937.279172337963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45937.279172337963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45937.279172337963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45937.279172337963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45937.279172337963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45937.279172337963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45937.279172337963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45937.279172337963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45937.279172337963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45937.279172337963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45937.279172337963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45937.279172337963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45937.279172337963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45937.279172337963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45937.279172337963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45937.279172337963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45937.279172337963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45937.279172337963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45937.279172337963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45937.279172337963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45937.279172337963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45937.279172337963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45937.279172337963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45937.279172337963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45937.279172337963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45937.279172337963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45937.279172337963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45937.279172337963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45937.279172337963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45937.279172337963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45937.279172337963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45937.279172337963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45937.279172337963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45937.279172337963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45937.279172337963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45937.279172337963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45937.279172337963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45937.279172337963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45937.279172337963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45937.279172337963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45937.279172337963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45937.279172337963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45937.279172337963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45937.279172337963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45937.279172337963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45937.279172337963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45937.279172337963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45937.279172337963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45937.279172337963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45937.279172337963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45937.279172337963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45937.279172337963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45937.279172337963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45937.279172337963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45937.279172337963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45937.279172337963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45937.279172337963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45937.279172337963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45937.279172337963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45937.279172337963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45937.279172337963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45937.279172337963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45937.279172337963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45937.279172337963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45937.279172337963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45937.279172337963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45937.279172337963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45937.279172337963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45937.279172337963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45937.279172337963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45937.279172337963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45937.279172337963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45937.279172337963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45937.279172337963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45937.279172337963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45937.279172337963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45937.279172337963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45937.279172337963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45937.279172337963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45937.279172337963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45937.279172337963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45937.279172337963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45937.279172337963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45937.279172337963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45937.279172337963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45937.279172337963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45937.279172337963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45937.279172337963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45937.279172337963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45937.279172337963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45937.279172337963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45937.279172337963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45937.279172337963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45937.279172337963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45937.279172337963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45937.279172337963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45937.279172337963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45937.279172337963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45937.279172337963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45937.279172337963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45937.279172337963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45937.279172337963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45937.279172337963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45937.279172337963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45937.279172337963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45937.279172337963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45937.279172337963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45937.279172337963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45937.279172337963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45937.279172337963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45937.279172337963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45937.279172337963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45937.279172337963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45937.279172337963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45937.279172337963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45937.279172337963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45937.279172337963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45937.279172337963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45937.279172337963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45937.279172337963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45937.279172337963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45937.279172337963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45937.279172337963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45937.279172337963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45937.279172337963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45937.279172337963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45937.279172337963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45937.279172337963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45937.279172337963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45937.279172337963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45937.279172337963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45937.279172337963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45937.279172337963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45937.279172337963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45937.279172337963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45937.279172337963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45937.279172337963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45937.279172337963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45937.279172337963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45937.279172337963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45937.279172337963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45937.279172337963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45937.279172337963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45937.279172337963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45937.279172337963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45937.279172337963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45937.279172337963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45937.279172337963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45937.279172337963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45937.279172337963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45937.279172337963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45937.279172337963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45937.279172337963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45937.279172337963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45937.279172337963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45937.279172337963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45937.279172337963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45937.279172337963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45937.279172337963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45937.279172337963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45937.279172337963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45937.279172337963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45937.279172337963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45937.279172337963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45937.279172337963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45937.279172337963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45937.279172337963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45937.279172337963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45937.279172337963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45937.279172337963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45937.279172337963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45937.279172337963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45937.279172337963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45937.279172337963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45937.279172337963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45937.279172337963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45937.279172337963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45937.279172337963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45937.279172337963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45937.279172337963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45937.279172337963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45937.279172337963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45937.279172337963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45937.279172337963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45937.279172337963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45937.279172337963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45937.279172337963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45937.279172337963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45937.279172337963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45937.279172337963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45937.279172337963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45937.279172337963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45937.279172337963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45937.279172337963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45937.279172337963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45937.279172337963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45937.279172337963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45937.279172337963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45937.279172337963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45937.279172337963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45937.279172337963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45937.279172337963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45937.279172337963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45937.279172337963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45937.279172337963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45937.279172337963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45937.279172337963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45937.279172337963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45937.279172337963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45937.279172337963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45937.279172337963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45937.279172337963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45937.279172337963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45937.279172337963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45937.279172337963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45937.279172337963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45937.279172337963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45937.279172337963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45937.279172337963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45937.279172337963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45937.279172337963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45937.279172337963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45937.279172337963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45937.279172337963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45937.279172337963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45937.279172337963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45937.279172337963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45937.279172337963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45937.279172337963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45937.279172337963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45937.279172337963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45937.279172337963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45937.279172337963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45937.279172337963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45937.279172337963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45937.279172337963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45937.279172337963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45937.279172337963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45937.279172337963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45937.279172337963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45937.279172337963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45937.279172337963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45937.279172337963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45937.279172337963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45937.279172337963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45937.279172337963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45937.279172337963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45937.279172337963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45937.279172337963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45937.279172337963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45937.279172337963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45937.279172337963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45937.279172337963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45937.279172337963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45937.279172337963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45937.279172337963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45937.279172337963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45937.279172337963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45937.279172337963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45937.279172337963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45937.279172337963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45937.279172337963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45937.279172337963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45937.279172337963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45937.279172337963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45937.279172337963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45937.279172337963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45937.279172337963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45937.279172337963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45937.279172337963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45937.279172337963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45937.279172337963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45937.279172337963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45937.279172337963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45937.279172337963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45937.279172337963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45937.279172337963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45937.279172337963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45937.279172337963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45937.279172337963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45937.279172337963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45937.279172337963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45937.279172337963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45937.279172337963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45937.279172337963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45937.279172337963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45937.279172337963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45937.279172337963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45937.279172337963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45937.279172337963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45937.279172337963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45937.279172337963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45937.279172337963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45937.279172337963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45937.279172337963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45937.279172337963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45937.279172337963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45937.279172337963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45937.279172337963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45937.279172337963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45937.279172337963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45937.279172337963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45937.279172337963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45937.279172337963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45937.279172337963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45937.279172337963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45937.279172337963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45937.279172337963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45937.279172337963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45937.279172337963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45937.279172337963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45937.279172337963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45937.279172337963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45937.279172337963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45937.279172337963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45937.279172337963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45937.279172337963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45937.279172337963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45937.279172337963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45937.279172337963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45937.279172337963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45937.279172337963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45937.279172337963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45937.279172337963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45937.279172337963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45937.279172337963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45937.279172337963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45937.279172337963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45937.279172337963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45937.279172337963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45937.279172337963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45937.279172337963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45937.279172337963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45937.279172337963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45937.279172337963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45937.279172337963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45937.279172337963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45937.279172337963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45937.279172337963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45937.279172337963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45937.279172337963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45937.279172337963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45937.279172337963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45937.279172337963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45937.279172337963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45937.279172337963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45937.279172337963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45937.279172337963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45937.279172337963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45937.279172337963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45937.279172337963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45937.279172337963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45937.279172337963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45937.279172337963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45937.279172337963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45937.279172337963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45937.279172337963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45937.279172337963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45937.279172337963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45937.279172337963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45937.279172337963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45937.279172337963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45937.279172337963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45937.279172337963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45937.279172337963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45937.279172337963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45937.279172337963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45937.279172337963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45937.279172337963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45937.279172337963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45937.279172337963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45937.279172337963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45937.279172337963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45937.279172337963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45937.279172337963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45937.279172337963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45937.279172337963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45937.279172337963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45937.279172337963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45937.279172337963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45937.279172337963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45937.279172337963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45937.279172337963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45937.279172337963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45937.279172337963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45937.279172337963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45937.279172337963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45937.279172337963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45937.279172337963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45937.279172337963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45937.279172337963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45937.279172337963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45937.279172337963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45937.279172337963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45937.279172337963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45937.279172337963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45937.279172337963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45937.279172337963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45937.279172337963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45937.279172337963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45937.279172337963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45937.279172337963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45937.279172337963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45937.279172337963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45937.279172337963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45937.279172337963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45937.279172337963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45937.279172337963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45937.279172337963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45937.279172337963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45937.279172337963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45937.279172337963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45937.279172337963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45937.279172337963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45937.279172337963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45937.279172337963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45937.279172337963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45937.279172337963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45937.279172337963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45937.279172337963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45937.279172337963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45937.279172337963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45937.279172337963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45937.279172337963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45937.279172337963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45937.279172337963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45937.279172337963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45937.279172337963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45937.279172337963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45937.279172337963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45937.279172337963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45937.279172337963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45937.279172337963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45937.279172337963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45937.279172337963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45937.279172337963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45937.279172337963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45937.279172337963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45937.279172337963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45937.279172337963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45937.279172337963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45937.279172337963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45937.279172337963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45937.279172337963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45937.279172337963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45937.279172337963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45937.279172337963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45937.279172337963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45937.279172337963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45937.279172337963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45937.279172337963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45937.279172337963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45937.279172337963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45937.279172337963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45937.279172337963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45937.279172337963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45937.279172337963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45937.279172337963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45937.279172337963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45937.279172337963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45937.279172337963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45937.279172337963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45937.279172337963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45937.279172337963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45937.279172337963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45937.279172337963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45937.279172337963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45937.279172337963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45937.279172337963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45937.279172337963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45937.279172337963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45937.279172337963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45937.279172337963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45937.279172337963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45937.279172337963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45937.279172337963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45937.279172337963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45937.279172337963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45937.279172337963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45937.279172337963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45937.279172337963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45937.279172337963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45937.279172337963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45937.279172337963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45937.279172337963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45937.279172337963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45937.279172337963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45937.279172337963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45937.279172337963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45937.279172337963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45937.279172337963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45937.279172337963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45937.279172337963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45937.279172337963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45937.279172337963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45937.279172337963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45937.279172337963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45937.279172337963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45937.279172337963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45937.279172337963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45937.279172337963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45937.279172337963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45937.279172337963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45937.279172337963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45937.279172337963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45937.279172337963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45937.279172337963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45937.279172337963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45937.279172337963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45937.279172337963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45937.279172337963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45937.279172337963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45937.279172337963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45937.279172337963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45937.279172337963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45937.279172337963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45937.279172337963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45937.279172337963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45937.279172337963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45937.279172337963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45937.279172337963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45937.279172337963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45937.279172337963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45937.279172337963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45937.279172337963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45937.279172337963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45937.279172337963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45937.279172337963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45937.279172337963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45937.279172337963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45937.279172337963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45937.279172337963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45937.279172337963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45937.279172337963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45937.279172337963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45937.279172337963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45937.279172337963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45937.279172337963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45937.279172337963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45937.279172337963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45937.279172337963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45937.279172337963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45937.279172337963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45937.279172337963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45937.279172337963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45937.279172337963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45937.279172337963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45937.279172337963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45937.279172337963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45937.279172337963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45937.279172337963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45937.279172337963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45937.279172337963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45937.279172337963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45937.279172337963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45937.279172337963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45937.279172337963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45937.279172337963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45937.279172337963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45937.279172337963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45937.279172337963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45937.279172337963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45937.279172337963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45937.279172337963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45937.279172337963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45937.279172337963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45937.279172337963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45937.279172337963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45937.279172337963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45937.279172337963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45937.279172337963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45937.279172337963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45937.279172337963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45937.279172337963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45937.279172337963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45937.279172337963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45937.279172337963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45937.279172337963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45937.279172337963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45937.279172337963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45937.279172337963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45937.279172337963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45937.279172337963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45937.279172337963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45937.279172337963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45937.279172337963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45937.279172337963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45937.279172337963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45937.279172337963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45937.279172337963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45937.279172337963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45937.279172337963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45937.279172337963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45937.279172337963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45937.279172337963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45937.279172337963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45937.279172337963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45937.279172337963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45937.279172337963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45937.279172337963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45937.279172337963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45937.279172337963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45937.279172337963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45937.279172337963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45937.279172337963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45937.279172337963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45937.279172337963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45937.279172337963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45937.279172337963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45937.279172337963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45937.279172337963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45937.279172337963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45937.279172337963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45937.279172337963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45937.279172337963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45937.279172337963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45937.279172337963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45937.279172337963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45937.279172337963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45937.279172337963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45937.279172337963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45937.279172337963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45937.279172337963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45937.279172337963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45937.279172337963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45937.279172337963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45937.279172337963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45937.279172337963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45937.279172337963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45937.279172337963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45937.279172337963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45937.279172337963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45937.279172337963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45937.279172337963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45937.279172337963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45937.279172337963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45937.279172337963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45937.279172337963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45937.279172337963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45937.279172337963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45937.279172337963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45937.279172337963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45937.279172337963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45937.279172337963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45937.279172337963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45937.279172337963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45937.279172337963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45937.279172337963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45937.279172337963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45937.279172337963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45937.279172337963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45937.279172337963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45937.279172337963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45937.279172337963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45937.279172337963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45937.279172337963</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233.7984546296284</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2.12222777777788</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1</v>
      </c>
      <c r="D4" s="143" t="s">
        <v>36054</v>
      </c>
      <c r="E4" s="144" t="s">
        <v>38964</v>
      </c>
      <c r="F4" s="145">
        <v>45936.764467592591</v>
      </c>
      <c r="G4" s="146">
        <f ca="1">IFERROR(NOW()-F4,"")</f>
        <v>0.51470462963334285</v>
      </c>
      <c r="H4" s="145">
        <v>45936.758773148147</v>
      </c>
      <c r="I4" s="141" t="str">
        <f>IFERROR(VLOOKUP(D4,DB!A:F,6,0),"")</f>
        <v>Generator-SG</v>
      </c>
      <c r="J4" s="141" t="str">
        <f>IFERROR(VLOOKUP(D4,DB!A:G,7,0),"")</f>
        <v>Weak</v>
      </c>
      <c r="K4" s="148" t="s">
        <v>39065</v>
      </c>
      <c r="L4" s="143" t="str">
        <f>IFERROR(VLOOKUP(D4,DB!A:I,9,0),"")</f>
        <v>Latis</v>
      </c>
    </row>
    <row r="5" spans="1:16" ht="15" customHeight="1">
      <c r="A5" s="141" t="s">
        <v>39066</v>
      </c>
      <c r="B5" s="141" t="str">
        <f>IFERROR(VLOOKUP(D5,DB!A:K,11,0),"")</f>
        <v>R4</v>
      </c>
      <c r="C5" s="142">
        <v>1</v>
      </c>
      <c r="D5" s="143" t="s">
        <v>35194</v>
      </c>
      <c r="E5" s="144" t="s">
        <v>38964</v>
      </c>
      <c r="F5" s="145">
        <v>45937.158402777779</v>
      </c>
      <c r="G5" s="146">
        <f ca="1">IFERROR(NOW()-F5,"")</f>
        <v>0.12076944444561377</v>
      </c>
      <c r="H5" s="145">
        <v>45937.164027777777</v>
      </c>
      <c r="I5" s="141" t="str">
        <f>IFERROR(VLOOKUP(D5,DB!A:F,6,0),"")</f>
        <v>Generator-SG</v>
      </c>
      <c r="J5" s="141" t="str">
        <f>IFERROR(VLOOKUP(D5,DB!A:G,7,0),"")</f>
        <v>Dead</v>
      </c>
      <c r="K5" s="148" t="s">
        <v>39067</v>
      </c>
      <c r="L5" s="143" t="str">
        <f>IFERROR(VLOOKUP(D5,DB!A:I,9,0),"")</f>
        <v>Latis</v>
      </c>
    </row>
    <row r="6" spans="1:16" ht="15" customHeight="1">
      <c r="A6" s="141" t="s">
        <v>39068</v>
      </c>
      <c r="B6" s="141" t="str">
        <f>IFERROR(VLOOKUP(D6,DB!A:K,11,0),"")</f>
        <v>R4</v>
      </c>
      <c r="C6" s="142">
        <v>2</v>
      </c>
      <c r="D6" s="143" t="s">
        <v>37069</v>
      </c>
      <c r="E6" s="144" t="s">
        <v>38964</v>
      </c>
      <c r="F6" s="145">
        <v>45937.180335648147</v>
      </c>
      <c r="G6" s="146">
        <f ca="1">IFERROR(NOW()-F6,"")</f>
        <v>9.8836574077722616E-2</v>
      </c>
      <c r="H6" s="145">
        <v>45937.173946759256</v>
      </c>
      <c r="I6" s="141" t="str">
        <f>IFERROR(VLOOKUP(D6,DB!A:F,6,0),"")</f>
        <v>SCECO</v>
      </c>
      <c r="J6" s="141" t="str">
        <f>IFERROR(VLOOKUP(D6,DB!A:G,7,0),"")</f>
        <v>Vandalized</v>
      </c>
      <c r="K6" s="148" t="s">
        <v>39069</v>
      </c>
      <c r="L6" s="143" t="str">
        <f>IFERROR(VLOOKUP(D6,DB!A:I,9,0),"")</f>
        <v>Latis</v>
      </c>
    </row>
    <row r="7" spans="1:16" ht="15" customHeight="1">
      <c r="A7" s="141" t="s">
        <v>39070</v>
      </c>
      <c r="B7" s="141" t="str">
        <f>IFERROR(VLOOKUP(D7,DB!A:K,11,0),"")</f>
        <v>R4</v>
      </c>
      <c r="C7" s="142">
        <v>1</v>
      </c>
      <c r="D7" s="143" t="s">
        <v>36364</v>
      </c>
      <c r="E7" s="144" t="s">
        <v>38964</v>
      </c>
      <c r="F7" s="145">
        <v>45937.213888888888</v>
      </c>
      <c r="G7" s="146">
        <f ca="1">IFERROR(NOW()-F7,"")</f>
        <v>6.5283333336992655E-2</v>
      </c>
      <c r="H7" s="145">
        <v>45937.208043981482</v>
      </c>
      <c r="I7" s="141" t="str">
        <f>IFERROR(VLOOKUP(D7,DB!A:F,6,0),"")</f>
        <v>SCECO</v>
      </c>
      <c r="J7" s="141" t="str">
        <f>IFERROR(VLOOKUP(D7,DB!A:G,7,0),"")</f>
        <v>In progress</v>
      </c>
      <c r="K7" s="148" t="s">
        <v>39071</v>
      </c>
      <c r="L7" s="143" t="str">
        <f>IFERROR(VLOOKUP(D7,DB!A:I,9,0),"")</f>
        <v>Latis</v>
      </c>
    </row>
    <row r="8" spans="1:16" ht="15" customHeight="1">
      <c r="A8" s="141"/>
      <c r="B8" s="141" t="str">
        <f>IFERROR(VLOOKUP(D8,DB!A:K,11,0),"")</f>
        <v/>
      </c>
      <c r="C8" s="142"/>
      <c r="D8" s="143"/>
      <c r="E8" s="144"/>
      <c r="F8" s="145"/>
      <c r="G8" s="146">
        <f ca="1">IFERROR(NOW()-F8,"")</f>
        <v>45937.279172222225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45937.279172222225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45937.279172222225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45937.279172222225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45937.279172222225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45937.279172222225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45937.279172222225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45937.279172222225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45937.279172222225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45937.279172222225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45937.279172222225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45937.279172222225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45937.279172222225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45937.279172222225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45937.279172222225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45937.279172222225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45937.279172222225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45937.279172222225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45937.279172222225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45937.279172222225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45937.279172222225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45937.279172222225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45937.279172222225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45937.279172222225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45937.279172222225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45937.279172222225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45937.279172222225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45937.279172222225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45937.279172222225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45937.279172222225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45937.279172222225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45937.279172222225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45937.279172222225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45937.279172222225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45937.279172222225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45937.279172222225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45937.279172222225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45937.279172222225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45937.279172222225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45937.279172222225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45937.279172222225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45937.279172222225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45937.279172222225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45937.279172222225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45937.279172222225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45937.279172222225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45937.279172222225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45937.279172222225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45937.279172222225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45937.279172222225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45937.279172222225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45937.279172222225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45937.279172222225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45937.279172222225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45937.279172222225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45937.279172222225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45937.279172222225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45937.279172222225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45937.279172222225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45937.279172222225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45937.279172222225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45937.279172222225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45937.279172222225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45937.279172222225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45937.279172222225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45937.279172222225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45937.279172222225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45937.279172222225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45937.279172222225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45937.279172222225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45937.279172222225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45937.279172222225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45937.279172222225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45937.279172222225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45937.279172222225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45937.279172222225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45937.279172222225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45937.279172222225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45937.279172222225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45937.279172222225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45937.279172222225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45937.279172222225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45937.279172222225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45937.279172222225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45937.279172222225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45937.279172222225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45937.279172222225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45937.279172222225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45937.279172222225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45937.279172222225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45937.279172222225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45937.279172222225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45937.279172222225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45937.279172222225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45937.279172222225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45937.279172222225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45937.279172222225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45937.279172222225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45937.279172222225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45937.279172222225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45937.279172222225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45937.279172222225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45937.279172222225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45937.279172222225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45937.279172222225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45937.279172222225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45937.279172222225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45937.279172222225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45937.279172222225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45937.279172222225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45937.279172222225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45937.279172222225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45937.279172222225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45937.279172222225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45937.279172222225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45937.279172222225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45937.279172222225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45937.279172222225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45937.279172222225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45937.279172222225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45937.279172222225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45937.279172222225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45937.279172222225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45937.279172222225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45937.279172222225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45937.279172222225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45937.279172222225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45937.279172222225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45937.279172222225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45937.279172222225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45937.279172222225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45937.279172222225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45937.279172222225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45937.279172222225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45937.279172222225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45937.279172222225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45937.279172222225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45937.279172222225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45937.279172222225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45937.279172222225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45937.279172222225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45937.279172222225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45937.279172222225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45937.279172222225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45937.279172222225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45937.279172222225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45937.279172222225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45937.279172222225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45937.279172222225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45937.279172222225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45937.279172222225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45937.279172222225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45937.279172222225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45937.279172222225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45937.279172222225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45937.279172222225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45937.279172222225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45937.279172222225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45937.279172222225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45937.279172222225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45937.279172222225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45937.279172222225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45937.279172222225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45937.279172222225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45937.279172222225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45937.279172222225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45937.279172222225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45937.279172222225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45937.279172222225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45937.279172222225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45937.279172222225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45937.279172222225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45937.279172222225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45937.279172222225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45937.279172222225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45937.279172222225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45937.279172222225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45937.279172222225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45937.279172222225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45937.279172222225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45937.279172222225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45937.279172222225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45937.279172222225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45937.279172222225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45937.279172222225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45937.279172222225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45937.279172222225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45937.279172222225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45937.279172222225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45937.279172222225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45937.279172222225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45937.279172222225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45937.279172222225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45937.279172222225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45937.279172222225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45937.279172222225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45937.279172222225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45937.279172222225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45937.279172222225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45937.279172222225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45937.279172222225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45937.279172222225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45937.279172222225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45937.279172222225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45937.279172222225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45937.279172222225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45937.279172222225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45937.279172222225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45937.279172222225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45937.279172222225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45937.279172222225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45937.279172222225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45937.279172222225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45937.279172222225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45937.279172222225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45937.279172222225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45937.279172222225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45937.279172222225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45937.279172222225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45937.279172222225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45937.279172222225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45937.279172222225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45937.279172222225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45937.279172222225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45937.279172222225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45937.279172222225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45937.279172222225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45937.279172222225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45937.279172222225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45937.279172222225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45937.279172222225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45937.279172222225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45937.279172222225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45937.279172222225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45937.279172222225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45937.279172222225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45937.279172222225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45937.279172222225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45937.279172222225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45937.279172222225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45937.279172222225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45937.279172222225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45937.279172222225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45937.279172222225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45937.279172222225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45937.279172222225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45937.279172222225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45937.279172222225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45937.279172222225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45937.279172222225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45937.279172222225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45937.279172222225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45937.279172222225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45937.279172222225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45937.279172222225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45937.279172222225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45937.279172222225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45937.279172222225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45937.279172222225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45937.279172222225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45937.279172222225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45937.279172222225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45937.279172222225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45937.279172222225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45937.279172222225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45937.279172222225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45937.279172222225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45937.279172222225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45937.279172222225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45937.279172222225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45937.279172222225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45937.279172222225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45937.279172222225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45937.279172222225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45937.279172222225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45937.279172222225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45937.279172222225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45937.279172222225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45937.279172222225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45937.279172222225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45937.279172222225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45937.279172222225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45937.279172222225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45937.279172222225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45937.279172222225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45937.279172222225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45937.279172222225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45937.279172222225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45937.279172222225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45937.279172222225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45937.279172222225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45937.279172222225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45937.279172222225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45937.279172222225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45937.279172222225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45937.279172222225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45937.279172222225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45937.279172222225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45937.279172222225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45937.279172222225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45937.279172222225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45937.279172222225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45937.279172222225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45937.279172222225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45937.279172222225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45937.279172222225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45937.279172222225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45937.279172222225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45937.279172222225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45937.279172222225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45937.279172222225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45937.279172222225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45937.279172222225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45937.279172222225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45937.279172222225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45937.279172222225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45937.279172222225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45937.279172222225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45937.279172222225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45937.279172222225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45937.279172222225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45937.279172222225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45937.279172222225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45937.279172222225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45937.279172222225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45937.279172222225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45937.279172222225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45937.279172222225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45937.279172222225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45937.279172222225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45937.279172222225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45937.279172222225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45937.279172222225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45937.279172222225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45937.279172222225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45937.279172222225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45937.279172222225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45937.279172222225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45937.279172222225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45937.279172222225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45937.279172222225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45937.279172222225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45937.279172222225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45937.279172222225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45937.279172222225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45937.279172222225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45937.279172222225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45937.279172222225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45937.279172222225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45937.279172222225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45937.279172222225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45937.279172222225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45937.279172222225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45937.279172222225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45937.279172222225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45937.279172222225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45937.279172222225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45937.279172222225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45937.279172222225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45937.279172222225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45937.279172222225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45937.279172222225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45937.279172222225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45937.279172222225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45937.279172222225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45937.279172222225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45937.279172222225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45937.279172222225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45937.279172222225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45937.279172222225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45937.279172222225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45937.279172222225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45937.279172222225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45937.279172222225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45937.279172222225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45937.279172222225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45937.279172222225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45937.279172222225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45937.279172222225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45937.279172222225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45937.279172222225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45937.279172222225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45937.279172222225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45937.279172222225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45937.279172222225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45937.279172222225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45937.279172222225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45937.279172222225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45937.279172222225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45937.279172222225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45937.279172222225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45937.279172222225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45937.279172222225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45937.279172222225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45937.279172222225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45937.279172222225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45937.279172222225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45937.279172222225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45937.279172222225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45937.279172222225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45937.279172222225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45937.279172222225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45937.279172222225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45937.279172222225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45937.279172222225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45937.279172222225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45937.279172222225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45937.279172222225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45937.279172222225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45937.279172222225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45937.279172222225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45937.279172222225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45937.279172222225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45937.279172222225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45937.279172222225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45937.279172222225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45937.279172222225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45937.279172222225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45937.279172222225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45937.279172222225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45937.279172222225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45937.279172222225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45937.279172222225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45937.279172222225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45937.279172222225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45937.279172222225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45937.279172222225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45937.279172222225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45937.279172222225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45937.279172222225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45937.279172222225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45937.279172222225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45937.279172222225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45937.279172222225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45937.279172222225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45937.279172222225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45937.279172222225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45937.279172222225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45937.279172222225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45937.279172222225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45937.279172222225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45937.279172222225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45937.279172222225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45937.279172222225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45937.279172222225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45937.279172222225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45937.279172222225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45937.279172222225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45937.279172222225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45937.279172222225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45937.279172222225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45937.279172222225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45937.279172222225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45937.279172222225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45937.279172222225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45937.279172222225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45937.279172222225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45937.279172222225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45937.279172222225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45937.279172222225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45937.279172222225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45937.279172222225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45937.279172222225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45937.279172222225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45937.279172222225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45937.279172222225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45937.279172222225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45937.279172222225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45937.279172222225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45937.279172222225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45937.279172222225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45937.279172222225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45937.279172222225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45937.279172222225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45937.279172222225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45937.279172222225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45937.279172222225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45937.279172222225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45937.279172222225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45937.279172222225</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45937.279172222225</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45.447112037036277</v>
      </c>
      <c r="H2" s="38">
        <v>45891.790393518517</v>
      </c>
      <c r="I2" s="37" t="str">
        <f>IFERROR(VLOOKUP(D2,DB!A:F,6,0),"")</f>
        <v>Generator-SG</v>
      </c>
      <c r="J2" s="37" t="str">
        <f>IFERROR(VLOOKUP(D2,DB!A:G,7,0),"")</f>
        <v>Vandalized</v>
      </c>
      <c r="K2" s="37" t="s">
        <v>39073</v>
      </c>
      <c r="L2" s="37" t="str">
        <f>IFERROR(VLOOKUP(D2,DB!A:I,9,0),"")</f>
        <v>Latis</v>
      </c>
      <c r="M2" s="136"/>
    </row>
    <row r="3" spans="1:13" ht="30.75">
      <c r="A3" s="37" t="s">
        <v>39074</v>
      </c>
      <c r="B3" s="37" t="str">
        <f>IFERROR(VLOOKUP(D3,DB!A:K,11,0),"")</f>
        <v>R5</v>
      </c>
      <c r="C3" s="37">
        <v>1</v>
      </c>
      <c r="D3" s="37" t="s">
        <v>31295</v>
      </c>
      <c r="E3" s="37" t="s">
        <v>39047</v>
      </c>
      <c r="F3" s="38">
        <v>45926.188877314817</v>
      </c>
      <c r="G3" s="39">
        <f ca="1">IFERROR(NOW()-F3,"-")</f>
        <v>11.090294907407952</v>
      </c>
      <c r="H3" s="38">
        <v>45926.158159722225</v>
      </c>
      <c r="I3" s="37" t="str">
        <f>IFERROR(VLOOKUP(D3,DB!A:F,6,0),"")</f>
        <v>SCECO</v>
      </c>
      <c r="J3" s="37" t="str">
        <f>IFERROR(VLOOKUP(D3,DB!A:G,7,0),"")</f>
        <v>Good</v>
      </c>
      <c r="K3" s="37" t="s">
        <v>39075</v>
      </c>
      <c r="L3" s="37" t="str">
        <f>IFERROR(VLOOKUP(D3,DB!A:I,9,0),"")</f>
        <v>Latis</v>
      </c>
      <c r="M3" s="136"/>
    </row>
    <row r="4" spans="1:13" ht="15">
      <c r="A4" s="37"/>
      <c r="B4" s="37" t="str">
        <f>IFERROR(VLOOKUP(D4,DB!A:K,11,0),"")</f>
        <v/>
      </c>
      <c r="C4" s="37"/>
      <c r="D4" s="37"/>
      <c r="E4" s="37"/>
      <c r="F4" s="38"/>
      <c r="G4" s="39">
        <f ca="1">IFERROR(NOW()-F4,"-")</f>
        <v>45937.279172222225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45937.279172222225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45937.279172222225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45937.279172222225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45937.279172222225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45937.279172222225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45937.279172222225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45937.279172222225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45937.279172222225</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45937.279172222225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45937.279172222225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45937.279172222225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45937.279172222225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45937.279172222225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45937.279172222225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45937.279172222225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45937.279172222225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45937.279172222225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45937.279172222225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45937.279172222225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45937.279172222225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45937.279172222225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45937.279172222225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45937.279172222225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45937.279172222225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45937.279172222225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45937.279172222225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45937.279172222225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45937.279172222225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45937.279172222225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45937.279172222225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45937.279172222225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45937.279172222225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45937.279172222225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45937.279172222225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45937.279172222225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45937.279172222225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45937.279172222225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45937.279172222225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45937.279172222225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45937.279172222225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45937.279172222225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45937.279172222225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45937.279172222225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45937.279172222225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45937.279172222225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45937.279172222225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45937.279172222225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45937.279172222225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45937.279172222225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45937.279172222225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45937.279172222225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45937.279172222225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45937.279172222225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45937.279172222225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45937.279172222225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45937.279172222225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45937.279172222225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45937.279172222225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45937.279172222225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45937.279172222225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45937.279172222225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45937.279172222225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45937.279172222225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45937.279172222225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45937.279172222225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45937.279172222225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45937.279172222225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45937.279172222225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45937.279172222225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45937.279172222225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45937.279172222225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45937.279172222225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45937.279172222225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45937.279172222225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45937.279172222225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45937.279172222225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45937.279172222225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45937.279172222225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45937.279172222225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45937.279172222225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45937.279172222225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45937.279172222225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45937.279172222225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45937.279172222225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45937.279172222225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45937.279172222225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45937.279172222225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45937.279172222225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45937.279172222225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45937.279172222225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45937.279172222225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45937.279172222225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45937.279172222225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45937.279172222225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45937.279172222225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45937.279172222225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45937.279172222225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45937.279172222225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45937.279172222225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45937.279172222225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45937.279172222225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45937.279172222225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45937.279172222225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45937.279172222225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45937.279172222225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45937.279172222225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45937.279172222225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45937.279172222225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45937.279172222225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45937.279172222225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45937.279172222225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45937.279172222225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45937.279172222225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45937.279172222225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45937.279172222225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45937.279172222225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45937.279172222225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45937.279172222225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45937.279172222225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45937.279172222225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45937.279172222225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45937.279172222225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45937.279172222225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45937.279172222225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45937.279172222225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45937.279172222225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45937.279172222225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45937.279172222225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45937.279172222225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45937.279172222225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45937.279172222225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45937.279172222225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45937.279172222225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45937.279172222225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45937.279172222225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45937.279172222225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45937.279172222225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45937.279172222225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45937.279172222225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45937.279172222225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45937.279172222225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45937.279172222225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45937.279172222225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45937.279172222225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45937.279172222225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45937.279172222225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45937.279172222225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45937.279172222225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45937.279172222225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45937.279172222225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45937.279172222225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45937.279172222225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45937.279172222225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45937.279172222225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45937.279172222225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45937.279172222225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45937.279172222225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45937.279172222225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8" sqre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10.506325000002107</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45937.279172222225</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3.3982000000032713</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2.3369268518508761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1</v>
      </c>
      <c r="D6" s="120" t="s">
        <v>33009</v>
      </c>
      <c r="E6" s="123" t="s">
        <v>38964</v>
      </c>
      <c r="F6" s="124">
        <v>45937.073495370372</v>
      </c>
      <c r="G6" s="89">
        <f ca="1">IFERROR(NOW()-F6,"-")</f>
        <v>0.20567685185233131</v>
      </c>
      <c r="H6" s="124">
        <v>45937.053842592592</v>
      </c>
      <c r="I6" s="120" t="str">
        <f>IFERROR(VLOOKUP(D6,DB!A:F,6,0),"")</f>
        <v>SCECO</v>
      </c>
      <c r="J6" s="119" t="str">
        <f>IFERROR(VLOOKUP(D6,DB!A:G,7,0),"")</f>
        <v>Dead+No BB Design</v>
      </c>
      <c r="K6" s="125" t="s">
        <v>39083</v>
      </c>
      <c r="L6" s="126" t="str">
        <f>IFERROR(VLOOKUP(D6,DB!A:I,9,0),"")</f>
        <v>Latis</v>
      </c>
    </row>
    <row r="7" spans="1:16383" ht="31.5" customHeight="1">
      <c r="A7" s="121"/>
      <c r="B7" s="120" t="str">
        <f>IFERROR(VLOOKUP(D7,DB!A:K,11,0),"")</f>
        <v/>
      </c>
      <c r="C7" s="122"/>
      <c r="D7" s="164"/>
      <c r="E7" s="123"/>
      <c r="F7" s="124"/>
      <c r="G7" s="89">
        <f ca="1">IFERROR(NOW()-F7,"-")</f>
        <v>45937.279172222225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40"/>
      <c r="E8" s="123"/>
      <c r="F8" s="124"/>
      <c r="G8" s="89">
        <f ca="1">IFERROR(NOW()-F8,"-")</f>
        <v>45937.279172222225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45937.279172222225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45937.279172222225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45937.279172222225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45937.279172222225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45937.279172222225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45937.279172222225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45937.279172222225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45937.279172222225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45937.279172222225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45937.279172222225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45937.279172222225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45937.279172222225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45937.279172222225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45937.279172222225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45937.279172222225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45937.279172222225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45937.279172222225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45937.279172222225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45937.279172222225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45937.279172222225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45937.279172222225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45937.279172222225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45937.279172222225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45937.279172222225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45937.279172222225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45937.279172222225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45937.279172222225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45937.279172222225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45937.279172222225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45937.279172222225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45937.279172222225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45937.279172222225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45937.279172222225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45937.279172222225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45937.279172222225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45937.279172222225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45937.279172222225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45937.279172222225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45937.279172222225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45937.279172222225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45937.279172222225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45937.279172222225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45937.279172222225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45937.279172222225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45937.279172222225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45937.279172222225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45937.279172222225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45937.279172222225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45937.279172222225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45937.279172222225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45937.279172222225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45937.279172222225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45937.279172222225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45937.279172222225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45937.279172222225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45937.279172222225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45937.279172222225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45937.279172222225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45937.279172222225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45937.279172222225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45937.279172222225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45937.279172222225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45937.279172222225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45937.279172222225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45937.279172222225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45937.279172222225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45937.279172222225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45937.279172222225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45937.279172222225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45937.279172222225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45937.279172222225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45937.279172222225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45937.279172222225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45937.279172222225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45937.279172222225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45937.279172222225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45937.279172222225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45937.279172222225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45937.279172222225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45937.279172222225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45937.279172222225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45937.279172222225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45937.279172222225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45937.279172222225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45937.279172222225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45937.279172222225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45937.279172222225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45937.279172222225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45937.279172222225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45937.279172222225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45937.279172222225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45937.279172222225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45937.279172222225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45937.279172222225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45937.279172222225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45937.279172222225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45937.279172222225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45937.279172222225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45937.279172222225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45937.279172222225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45937.279172222225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45937.279172222225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45937.279172222225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45937.279172222225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45937.279172222225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45937.279172222225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45937.279172222225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45937.279172222225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45937.279172222225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45937.279172222225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45937.279172222225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45937.279172222225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45937.279172222225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45937.279172222225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45937.279172222225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45937.279172222225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45937.279172222225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45937.279172222225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45937.279172222225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45937.279172222225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45937.279172222225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45937.279172222225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45937.279172222225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45937.279172222225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45937.279172222225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45937.279172222225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45937.279172222225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45937.279172222225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45937.279172222225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45937.279172222225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45937.279172222225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45937.279172222225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45937.279172222225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45937.279172222225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45937.279172222225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45937.279172222225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45937.279172222225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45937.279172222225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45937.279172222225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45937.279172222225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45937.279172222225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45937.279172222225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45937.279172222225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45937.279172222225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45937.279172222225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45937.279172222225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45937.279172222225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45937.279172222225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45937.279172222225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45937.279172222225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45937.279172222225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45937.279172222225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45937.279172222225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45937.279172222225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45937.279172222225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45937.279172222225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45937.279172222225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45937.279172222225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45937.279172222225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45937.279172222225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45937.279172222225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45937.279172222225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45937.279172222225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45937.279172222225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45937.279172222225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45937.279172222225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45937.279172222225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45937.279172222225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45937.279172222225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45937.279172222225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45937.279172222225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45937.279172222225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45937.279172222225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45937.279172222225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45937.279172222225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45937.279172222225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45937.279172222225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45937.279172222225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45937.279172222225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45937.279172222225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45937.279172222225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45937.279172222225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45937.279172222225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45937.279172222225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45937.279172222225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45937.279172222225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45937.279172222225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45937.279172222225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45937.279172222225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45937.279172222225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45937.279172222225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45937.279172222225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45937.279172222225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45937.279172222225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45937.279172222225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45937.279172222225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45937.279172222225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45937.279172222225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45937.279172222225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45937.279172222225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45937.279172222225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45937.279172222225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45937.279172222225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45937.279172222225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45937.279172222225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45937.279172222225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45937.279172222225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45937.279172222225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45937.279172222225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45937.279172222225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45937.279172222225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45937.279172222225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45937.279172222225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45937.279172222225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45937.279172222225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45937.279172222225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45937.279172222225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45937.279172222225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45937.279172222225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45937.279172222225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45937.279172222225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45937.279172222225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45937.279172222225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45937.279172222225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45937.279172222225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45937.279172222225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45937.279172222225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45937.279172222225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45937.279172222225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45937.279172222225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45937.279172222225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45937.279172222225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45937.279172222225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45937.279172222225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45937.279172222225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45937.279172222225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45937.279172222225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45937.279172222225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45937.279172222225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45937.279172222225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45937.279172222225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45937.279172222225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45937.279172222225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45937.279172222225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45937.279172222225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45937.279172222225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45937.279172222225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45937.279172222225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45937.279172222225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45937.279172222225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45937.279172222225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45937.279172222225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45937.279172222225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45937.279172222225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45937.279172222225</v>
      </c>
      <c r="H263" s="124"/>
      <c r="I263" s="120" t="str">
        <f>IFERROR(VLOOKUP(D263,DB!A:F,6,0),"")</f>
        <v/>
      </c>
      <c r="J263" s="119" t="str">
        <f>IFERROR(VLOOKUP(D263,DB!A:G,7,0),"")</f>
        <v/>
      </c>
      <c r="K263" s="125"/>
      <c r="L263" s="126"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2025-10-07T03:43:53Z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