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42" documentId="13_ncr:1_{F6CB121F-512D-4AA6-A0C1-0FB36C537598}" xr6:coauthVersionLast="47" xr6:coauthVersionMax="47" xr10:uidLastSave="{904E122B-5484-4FC8-A40B-313BD2928234}"/>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<sst xmlns="http://schemas.openxmlformats.org/spreadsheetml/2006/main" count="178590" uniqueCount="39077">
  <si>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</si>
  <si>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</si>
  <si>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</si>
  <si>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</si>
  <si>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</si>
  <si>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</si>
  <si>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</si>
  <si>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</si>
  <si>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</si>
  <si>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</si>
  <si>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</si>
  <si>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</si>
  <si>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</si>
  <si>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</si>
  <si>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</si>
  <si>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</si>
  <si>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</si>
  <si>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</si>
  <si>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</si>
  <si>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</si>
  <si>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</si>
  <si>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</si>
  <si>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</si>
  <si>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</si>
  <si>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</si>
  <si>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</si>
  <si>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</si>
  <si>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</si>
  <si>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</si>
  <si>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</si>
  <si>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</si>
  <si>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</si>
  <si>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</si>
  <si>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</si>
  <si>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</si>
  <si>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</si>
  <si>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</si>
  <si>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</si>
  <si>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</si>
  <si>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</si>
  <si>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</si>
  <si>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</si>
  <si>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</si>
  <si>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</si>
  <si>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</si>
  <si>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</si>
  <si>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</si>
  <si>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</si>
  <si>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</si>
  <si>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</si>
  <si>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</si>
  <si>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</si>
  <si>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</si>
  <si>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</si>
  <si>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</si>
  <si>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</si>
  <si>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</si>
  <si>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</si>
  <si>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</si>
  <si>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</si>
  <si>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</si>
  <si>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</si>
  <si>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</si>
  <si>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</si>
  <si>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</si>
  <si>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</si>
  <si>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</si>
  <si>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</si>
  <si>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</si>
  <si>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</si>
  <si>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</si>
  <si>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</si>
  <si>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</si>
  <si>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</si>
  <si>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</si>
  <si>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</si>
  <si>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</si>
  <si>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</si>
  <si>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</si>
  <si>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</si>
  <si>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</si>
  <si>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</si>
  <si>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</si>
  <si>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</si>
  <si>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</si>
  <si>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</si>
  <si>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</si>
  <si>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</si>
  <si>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</si>
  <si>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</si>
  <si>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</si>
  <si>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</si>
  <si>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</si>
  <si>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</si>
  <si>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</si>
  <si>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</si>
  <si>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</si>
  <si>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</si>
  <si>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</si>
  <si>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</si>
  <si>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</si>
  <si>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</si>
  <si>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</si>
  <si>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</si>
  <si>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</si>
  <si>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</si>
  <si>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</si>
  <si>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</si>
  <si>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</si>
  <si>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</si>
  <si>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</si>
  <si>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</si>
  <si>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</si>
  <si>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</si>
  <si>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</si>
  <si>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</si>
  <si>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</si>
  <si>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</si>
  <si>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</si>
  <si>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</si>
  <si>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</si>
  <si>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</si>
  <si>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</si>
  <si>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</si>
  <si>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</si>
  <si>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</si>
  <si>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</si>
  <si>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</si>
  <si>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</si>
  <si>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</si>
  <si>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</si>
  <si>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</si>
  <si>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</si>
  <si>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</si>
  <si>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</si>
  <si>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</si>
  <si>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</si>
  <si>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</si>
  <si>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</si>
  <si>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</si>
  <si>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</si>
  <si>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</si>
  <si>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</si>
  <si>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</si>
  <si>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</si>
  <si>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</si>
  <si>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</si>
  <si>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</si>
  <si>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</si>
  <si>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</si>
  <si>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</si>
  <si>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</si>
  <si>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</si>
  <si>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</si>
  <si>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</si>
  <si>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</si>
  <si>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</si>
  <si>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</si>
  <si>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</si>
  <si>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</si>
  <si>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</si>
  <si>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</si>
  <si>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</si>
  <si>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</si>
  <si>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</si>
  <si>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</si>
  <si>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</si>
  <si>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</si>
  <si>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</si>
  <si>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</si>
  <si>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</si>
  <si>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</si>
  <si>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</si>
  <si>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</si>
  <si>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</si>
  <si>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</si>
  <si>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</si>
  <si>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</si>
  <si>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</si>
  <si>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</si>
  <si>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</si>
  <si>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</si>
  <si>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</si>
  <si>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</si>
  <si>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</si>
  <si>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</si>
  <si>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</si>
  <si>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</si>
  <si>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</si>
  <si>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</si>
  <si>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</si>
  <si>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</si>
  <si>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</si>
  <si>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</si>
  <si>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</si>
  <si>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</si>
  <si>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</si>
  <si>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</si>
  <si>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</si>
  <si>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</si>
  <si>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</si>
  <si>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</si>
  <si>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</si>
  <si>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</si>
  <si>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</si>
  <si>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</si>
  <si>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</si>
  <si>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</si>
  <si>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</si>
  <si>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</si>
  <si>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</si>
  <si>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</si>
  <si>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</si>
  <si>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</si>
  <si>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</si>
  <si>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</si>
  <si>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</si>
  <si>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</si>
  <si>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</si>
  <si>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</si>
  <si>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</si>
  <si>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</si>
  <si>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</si>
  <si>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</si>
  <si>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</si>
  <si>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</si>
  <si>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</si>
  <si>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</si>
  <si>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</si>
  <si>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</si>
  <si>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</si>
  <si>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</si>
  <si>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</si>
  <si>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</si>
  <si>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</si>
  <si>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</si>
  <si>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</si>
  <si>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</si>
  <si>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</si>
  <si>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</si>
  <si>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</si>
  <si>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</si>
  <si>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</si>
  <si>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</si>
  <si>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</si>
  <si>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</si>
  <si>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</si>
  <si>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</si>
  <si>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</si>
  <si>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</si>
  <si>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</si>
  <si>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</si>
  <si>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</si>
  <si>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</si>
  <si>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</si>
  <si>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</si>
  <si>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</si>
  <si>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</si>
  <si>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</si>
  <si>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</si>
  <si>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</si>
  <si>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</si>
  <si>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</si>
  <si>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</si>
  <si>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</si>
  <si>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</si>
  <si>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</si>
  <si>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</si>
  <si>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</si>
  <si>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</si>
  <si>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</si>
  <si>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</si>
  <si>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</si>
  <si>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</si>
  <si>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</si>
  <si>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</si>
  <si>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</si>
  <si>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</si>
  <si>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</si>
  <si>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</si>
  <si>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</si>
  <si>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</si>
  <si>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</si>
  <si>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</si>
  <si>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</si>
  <si>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</si>
  <si>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</si>
  <si>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</si>
  <si>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</si>
  <si>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</si>
  <si>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</si>
  <si>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</si>
  <si>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</si>
  <si>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</si>
  <si>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</si>
  <si>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</si>
  <si>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</si>
  <si>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</si>
  <si>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</si>
  <si>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</si>
  <si>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</si>
  <si>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</si>
  <si>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</si>
  <si>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</si>
  <si>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</si>
  <si>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</si>
  <si>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</si>
  <si>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</si>
  <si>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</si>
  <si>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</si>
  <si>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</si>
  <si>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</si>
  <si>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</si>
  <si>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</si>
  <si>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</si>
  <si>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</si>
  <si>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</si>
  <si>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</si>
  <si>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</si>
  <si>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</si>
  <si>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</si>
  <si>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</si>
  <si>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</si>
  <si>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</si>
  <si>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</si>
  <si>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</si>
  <si>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</si>
  <si>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</si>
  <si>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</si>
  <si>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</si>
  <si>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</si>
  <si>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</si>
  <si>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</si>
  <si>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</si>
  <si>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</si>
  <si>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</si>
  <si>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</si>
  <si>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</si>
  <si>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</si>
  <si>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</si>
  <si>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</si>
  <si>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</si>
  <si>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</si>
  <si>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</si>
  <si>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</si>
  <si>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</si>
  <si>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</si>
  <si>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</si>
  <si>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</si>
  <si>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</si>
  <si>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</si>
  <si>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</si>
  <si>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</si>
  <si>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</si>
  <si>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</si>
  <si>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</si>
  <si>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</si>
  <si>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</si>
  <si>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</si>
  <si>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</si>
  <si>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</si>
  <si>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</si>
  <si>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</si>
  <si>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</si>
  <si>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</si>
  <si>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</si>
  <si>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</si>
  <si>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</si>
  <si>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</si>
  <si>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</si>
  <si>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</si>
  <si>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</si>
  <si>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</si>
  <si>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</si>
  <si>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</si>
  <si>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</si>
  <si>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</si>
  <si>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</si>
  <si>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</si>
  <si>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</si>
  <si>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</si>
  <si>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</si>
  <si>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</si>
  <si>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</si>
  <si>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</si>
  <si>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</si>
  <si>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</si>
  <si>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</si>
  <si>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</si>
  <si>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</si>
  <si>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</si>
  <si>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</si>
  <si>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</si>
  <si>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</si>
  <si>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</si>
  <si>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</si>
  <si>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</si>
  <si>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</si>
  <si>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</si>
  <si>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</si>
  <si>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</si>
  <si>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</si>
  <si>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</si>
  <si>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</si>
  <si>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</si>
  <si>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</si>
  <si>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</si>
  <si>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</si>
  <si>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</si>
  <si>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</si>
  <si>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</si>
  <si>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</si>
  <si>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</si>
  <si>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</si>
  <si>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</si>
  <si>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</si>
  <si>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</si>
  <si>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</si>
  <si>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</si>
  <si>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</si>
  <si>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</si>
  <si>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</si>
  <si>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</si>
  <si>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</si>
  <si>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</si>
  <si>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</si>
  <si>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</si>
  <si>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</si>
  <si>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</si>
  <si>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</si>
  <si>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</si>
  <si>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</si>
  <si>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</si>
  <si>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</si>
  <si>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</si>
  <si>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</si>
  <si>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</si>
  <si>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</si>
  <si>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</si>
  <si>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</si>
  <si>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</si>
  <si>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</si>
  <si>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</si>
  <si>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</si>
  <si>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</si>
  <si>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</si>
  <si>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</si>
  <si>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</si>
  <si>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</si>
  <si>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</si>
  <si>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</si>
  <si>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</si>
  <si>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</si>
  <si>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</si>
  <si>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</si>
  <si>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</si>
  <si>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</si>
  <si>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</si>
  <si>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</si>
  <si>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</si>
  <si>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</si>
  <si>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</si>
  <si>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</si>
  <si>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</si>
  <si>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</si>
  <si>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</si>
  <si>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</si>
  <si>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</si>
  <si>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</si>
  <si>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</si>
  <si>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</si>
  <si>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</si>
  <si>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</si>
  <si>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</si>
  <si>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</si>
  <si>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</si>
  <si>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</si>
  <si>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</si>
  <si>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</si>
  <si>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</si>
  <si>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</si>
  <si>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</si>
  <si>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</si>
  <si>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</si>
  <si>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</si>
  <si>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</si>
  <si>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</si>
  <si>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</si>
  <si>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</si>
  <si>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</si>
  <si>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</si>
  <si>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</si>
  <si>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</si>
  <si>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</si>
  <si>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</si>
  <si>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</si>
  <si>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</si>
  <si>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</si>
  <si>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</si>
  <si>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</si>
  <si>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</si>
  <si>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</si>
  <si>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</si>
  <si>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</si>
  <si>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</si>
  <si>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</si>
  <si>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</si>
  <si>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</si>
  <si>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</si>
  <si>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</si>
  <si>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</si>
  <si>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</si>
  <si>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</si>
  <si>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</si>
  <si>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</si>
  <si>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</si>
  <si>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</si>
  <si>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</si>
  <si>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</si>
  <si>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</si>
  <si>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</si>
  <si>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</si>
  <si>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</si>
  <si>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</si>
  <si>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</si>
  <si>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</si>
  <si>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</si>
  <si>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</si>
  <si>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</si>
  <si>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</si>
  <si>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</si>
  <si>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</si>
  <si>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</si>
  <si>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</si>
  <si>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</si>
  <si>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</si>
  <si>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</si>
  <si>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</si>
  <si>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</si>
  <si>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</si>
  <si>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</si>
  <si>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</si>
  <si>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</si>
  <si>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</si>
  <si>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</si>
  <si>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</si>
  <si>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</si>
  <si>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</si>
  <si>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</si>
  <si>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</si>
  <si>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</si>
  <si>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</si>
  <si>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</si>
  <si>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</si>
  <si>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</si>
  <si>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</si>
  <si>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</si>
  <si>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</si>
  <si>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</si>
  <si>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</si>
  <si>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</si>
  <si>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</si>
  <si>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</si>
  <si>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</si>
  <si>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</si>
  <si>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</si>
  <si>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</si>
  <si>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</si>
  <si>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</si>
  <si>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</si>
  <si>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</si>
  <si>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</si>
  <si>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</si>
  <si>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</si>
  <si>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</si>
  <si>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</si>
  <si>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</si>
  <si>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</si>
  <si>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</si>
  <si>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</si>
  <si>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</si>
  <si>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</si>
  <si>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</si>
  <si>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</si>
  <si>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</si>
  <si>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</si>
  <si>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</si>
  <si>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</si>
  <si>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</si>
  <si>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</si>
  <si>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</si>
  <si>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</si>
  <si>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</si>
  <si>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</si>
  <si>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</si>
  <si>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</si>
  <si>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</si>
  <si>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</si>
  <si>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</si>
  <si>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</si>
  <si>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</si>
  <si>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</si>
  <si>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</si>
  <si>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</si>
  <si>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</si>
  <si>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</si>
  <si>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</si>
  <si>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</si>
  <si>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</si>
  <si>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</si>
  <si>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</si>
  <si>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</si>
  <si>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</si>
  <si>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</si>
  <si>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</si>
  <si>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</si>
  <si>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</si>
  <si>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</si>
  <si>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</si>
  <si>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</si>
  <si>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</si>
  <si>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</si>
  <si>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</si>
  <si>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</si>
  <si>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</si>
  <si>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</si>
  <si>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</si>
  <si>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</si>
  <si>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</si>
  <si>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</si>
  <si>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</si>
  <si>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</si>
  <si>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</si>
  <si>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</si>
  <si>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</si>
  <si>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</si>
  <si>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</si>
  <si>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</si>
  <si>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</si>
  <si>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</si>
  <si>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</si>
  <si>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</si>
  <si>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</si>
  <si>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</si>
  <si>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</si>
  <si>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</si>
  <si>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</si>
  <si>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</si>
  <si>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</si>
  <si>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</si>
  <si>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</si>
  <si>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</si>
  <si>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</si>
  <si>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</si>
  <si>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</si>
  <si>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</si>
  <si>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</si>
  <si>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</si>
  <si>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</si>
  <si>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</si>
  <si>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</si>
  <si>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</si>
  <si>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</si>
  <si>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</si>
  <si>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</si>
  <si>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</si>
  <si>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</si>
  <si>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</si>
  <si>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</si>
  <si>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</si>
  <si>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</si>
  <si>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</si>
  <si>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</si>
  <si>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</si>
  <si>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</si>
  <si>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</si>
  <si>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</si>
  <si>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</si>
  <si>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</si>
  <si>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</si>
  <si>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</si>
  <si>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</si>
  <si>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</si>
  <si>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</si>
  <si>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</si>
  <si>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</si>
  <si>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</si>
  <si>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</si>
  <si>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</si>
  <si>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</si>
  <si>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</si>
  <si>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</si>
  <si>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</si>
  <si>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</si>
  <si>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</si>
  <si>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</si>
  <si>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</si>
  <si>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</si>
  <si>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</si>
  <si>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</si>
  <si>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</si>
  <si>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</si>
  <si>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</si>
  <si>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</si>
  <si>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</si>
  <si>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</si>
  <si>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</si>
  <si>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</si>
  <si>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</si>
  <si>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</si>
  <si>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</si>
  <si>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</si>
  <si>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</si>
  <si>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</si>
  <si>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</si>
  <si>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</si>
  <si>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</si>
  <si>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</si>
  <si>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</si>
  <si>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</si>
  <si>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</si>
  <si>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</si>
  <si>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</si>
  <si>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</si>
  <si>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</si>
  <si>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</si>
  <si>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</si>
  <si>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</si>
  <si>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</si>
  <si>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</si>
  <si>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</si>
  <si>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</si>
  <si>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</si>
  <si>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</si>
  <si>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</si>
  <si>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</si>
  <si>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</si>
  <si>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</si>
  <si>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</si>
  <si>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</si>
  <si>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</si>
  <si>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</si>
  <si>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</si>
  <si>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</si>
  <si>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</si>
  <si>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</si>
  <si>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</si>
  <si>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</si>
  <si>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</si>
  <si>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</si>
  <si>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</si>
  <si>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</si>
  <si>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</si>
  <si>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</si>
  <si>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</si>
  <si>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</si>
  <si>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</si>
  <si>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</si>
  <si>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</si>
  <si>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</si>
  <si>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</si>
  <si>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</si>
  <si>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</si>
  <si>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</si>
  <si>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</si>
  <si>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</si>
  <si>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</si>
  <si>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</si>
  <si>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</si>
  <si>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</si>
  <si>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</si>
  <si>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</si>
  <si>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</si>
  <si>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</si>
  <si>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</si>
  <si>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</si>
  <si>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</si>
  <si>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</si>
  <si>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</si>
  <si>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</si>
  <si>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</si>
  <si>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</si>
  <si>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</si>
  <si>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</si>
  <si>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</si>
  <si>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</si>
  <si>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</si>
  <si>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</si>
  <si>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</si>
  <si>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</si>
  <si>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</si>
  <si>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</si>
  <si>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</si>
  <si>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</si>
  <si>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</si>
  <si>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</si>
  <si>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</si>
  <si>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</si>
  <si>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</si>
  <si>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</si>
  <si>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</si>
  <si>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</si>
  <si>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</si>
  <si>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</si>
  <si>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</si>
  <si>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</si>
  <si>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</si>
  <si>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</si>
  <si>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</si>
  <si>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</si>
  <si>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</si>
  <si>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</si>
  <si>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</si>
  <si>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</si>
  <si>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</si>
  <si>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</si>
  <si>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</si>
  <si>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</si>
  <si>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</si>
  <si>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</si>
  <si>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</si>
  <si>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</si>
  <si>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</si>
  <si>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</si>
  <si>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</si>
  <si>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</si>
  <si>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</si>
  <si>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</si>
  <si>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</si>
  <si>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</si>
  <si>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</si>
  <si>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</si>
  <si>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</si>
  <si>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</si>
  <si>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</si>
  <si>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</si>
  <si>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</si>
  <si>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</si>
  <si>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</si>
  <si>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</si>
  <si>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</si>
  <si>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</si>
  <si>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</si>
  <si>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</si>
  <si>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</si>
  <si>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</si>
  <si>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</si>
  <si>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</si>
  <si>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</si>
  <si>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</si>
  <si>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</si>
  <si>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</si>
  <si>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</si>
  <si>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</si>
  <si>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</si>
  <si>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</si>
  <si>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</si>
  <si>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</si>
  <si>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</si>
  <si>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</si>
  <si>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</si>
  <si>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</si>
  <si>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</si>
  <si>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</si>
  <si>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</si>
  <si>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</si>
  <si>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</si>
  <si>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</si>
  <si>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</si>
  <si>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</si>
  <si>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</si>
  <si>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</si>
  <si>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</si>
  <si>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</si>
  <si>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</si>
  <si>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</si>
  <si>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</si>
  <si>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</si>
  <si>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</si>
  <si>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</si>
  <si>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</si>
  <si>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</si>
  <si>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</si>
  <si>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</si>
  <si>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</si>
  <si>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</si>
  <si>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</si>
  <si>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</si>
  <si>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</si>
  <si>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</si>
  <si>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</si>
  <si>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</si>
  <si>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</si>
  <si>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</si>
  <si>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</si>
  <si>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</si>
  <si>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</si>
  <si>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</si>
  <si>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</si>
  <si>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</si>
  <si>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</si>
  <si>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</si>
  <si>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</si>
  <si>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</si>
  <si>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</si>
  <si>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</si>
  <si>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</si>
  <si>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</si>
  <si>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</si>
  <si>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</si>
  <si>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</si>
  <si>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</si>
  <si>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</si>
  <si>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</si>
  <si>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</si>
  <si>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</si>
  <si>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</si>
  <si>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</si>
  <si>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</si>
  <si>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</si>
  <si>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</si>
  <si>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</si>
  <si>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</si>
  <si>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</si>
  <si>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</si>
  <si>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</si>
  <si>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</si>
  <si>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</si>
  <si>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</si>
  <si>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</si>
  <si>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</si>
  <si>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</si>
  <si>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</si>
  <si>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</si>
  <si>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</si>
  <si>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</si>
  <si>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</si>
  <si>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</si>
  <si>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</si>
  <si>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</si>
  <si>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</si>
  <si>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</si>
  <si>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</si>
  <si>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</si>
  <si>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</si>
  <si>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</si>
  <si>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</si>
  <si>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</si>
  <si>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</si>
  <si>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</si>
  <si>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</si>
  <si>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</si>
  <si>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</si>
  <si>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</si>
  <si>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</si>
  <si>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</si>
  <si>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</si>
  <si>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</si>
  <si>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</si>
  <si>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</si>
  <si>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</si>
  <si>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</si>
  <si>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</si>
  <si>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</si>
  <si>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</si>
  <si>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</si>
  <si>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</si>
  <si>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</si>
  <si>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</si>
  <si>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</si>
  <si>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</si>
  <si>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</si>
  <si>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</si>
  <si>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</si>
  <si>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</si>
  <si>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</si>
  <si>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</si>
  <si>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</si>
  <si>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</si>
  <si>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</si>
  <si>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</si>
  <si>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</si>
  <si>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</si>
  <si>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</si>
  <si>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</si>
  <si>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</si>
  <si>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</si>
  <si>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</si>
  <si>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</si>
  <si>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</si>
  <si>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</si>
  <si>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</si>
  <si>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</si>
  <si>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</si>
  <si>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</si>
  <si>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</si>
  <si>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</si>
  <si>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</si>
  <si>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</si>
  <si>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</si>
  <si>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</si>
  <si>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</si>
  <si>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</si>
  <si>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</si>
  <si>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</si>
  <si>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</si>
  <si>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</si>
  <si>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</si>
  <si>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</si>
  <si>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</si>
  <si>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</si>
  <si>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</si>
  <si>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</si>
  <si>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</si>
  <si>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</si>
  <si>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</si>
  <si>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</si>
  <si>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</si>
  <si>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</si>
  <si>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</si>
  <si>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</si>
  <si>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</si>
  <si>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</si>
  <si>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</si>
  <si>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</si>
  <si>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</si>
  <si>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</si>
  <si>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</si>
  <si>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</si>
  <si>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</si>
  <si>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</si>
  <si>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</si>
  <si>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</si>
  <si>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</si>
  <si>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</si>
  <si>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</si>
  <si>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</si>
  <si>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</si>
  <si>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</si>
  <si>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</si>
  <si>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</si>
  <si>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</si>
  <si>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</si>
  <si>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</si>
  <si>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</si>
  <si>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</si>
  <si>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</si>
  <si>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</si>
  <si>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</si>
  <si>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</si>
  <si>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</si>
  <si>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</si>
  <si>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</si>
  <si>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</si>
  <si>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</si>
  <si>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</si>
  <si>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</si>
  <si>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</si>
  <si>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</si>
  <si>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</si>
  <si>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</si>
  <si>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</si>
  <si>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</si>
  <si>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</si>
  <si>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</si>
  <si>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</si>
  <si>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</si>
  <si>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</si>
  <si>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</si>
  <si>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</si>
  <si>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</si>
  <si>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</si>
  <si>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</si>
  <si>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</si>
  <si>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</si>
  <si>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</si>
  <si>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</si>
  <si>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</si>
  <si>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</si>
  <si>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</si>
  <si>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</si>
  <si>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</si>
  <si>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</si>
  <si>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</si>
  <si>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</si>
  <si>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</si>
  <si>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</si>
  <si>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</si>
  <si>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</si>
  <si>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</si>
  <si>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</si>
  <si>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</si>
  <si>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</si>
  <si>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</si>
  <si>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</si>
  <si>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</si>
  <si>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</si>
  <si>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</si>
  <si>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</si>
  <si>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</si>
  <si>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</si>
  <si>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</si>
  <si>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</si>
  <si>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</si>
  <si>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</si>
  <si>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</si>
  <si>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</si>
  <si>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</si>
  <si>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</si>
  <si>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</si>
  <si>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</si>
  <si>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</si>
  <si>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</si>
  <si>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</si>
  <si>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</si>
  <si>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</si>
  <si>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</si>
  <si>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</si>
  <si>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</si>
  <si>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</si>
  <si>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</si>
  <si>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</si>
  <si>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</si>
  <si>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</si>
  <si>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</si>
  <si>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</si>
  <si>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</si>
  <si>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</si>
  <si>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</si>
  <si>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</si>
  <si>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</si>
  <si>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</si>
  <si>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</si>
  <si>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</si>
  <si>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</si>
  <si>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</si>
  <si>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</si>
  <si>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</si>
  <si>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</si>
  <si>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</si>
  <si>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</si>
  <si>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</si>
  <si>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</si>
  <si>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</si>
  <si>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</si>
  <si>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</si>
  <si>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</si>
  <si>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</si>
  <si>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</si>
  <si>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</si>
  <si>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</si>
  <si>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</si>
  <si>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</si>
  <si>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</si>
  <si>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</si>
  <si>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</si>
  <si>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</si>
  <si>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</si>
  <si>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</si>
  <si>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</si>
  <si>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</si>
  <si>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</si>
  <si>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</si>
  <si>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</si>
  <si>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</si>
  <si>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</si>
  <si>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</si>
  <si>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</si>
  <si>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</si>
  <si>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</si>
  <si>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</si>
  <si>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</si>
  <si>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</si>
  <si>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</si>
  <si>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</si>
  <si>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</si>
  <si>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</si>
  <si>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</si>
  <si>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</si>
  <si>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</si>
  <si>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</si>
  <si>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</si>
  <si>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</si>
  <si>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</si>
  <si>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</si>
  <si>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</si>
  <si>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</si>
  <si>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</si>
  <si>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</si>
  <si>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</si>
  <si>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</si>
  <si>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</si>
  <si>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</si>
  <si>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</si>
  <si>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</si>
  <si>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</si>
  <si>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</si>
  <si>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</si>
  <si>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</si>
  <si>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</si>
  <si>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</si>
  <si>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</si>
  <si>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</si>
  <si>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</si>
  <si>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</si>
  <si>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</si>
  <si>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</si>
  <si>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</si>
  <si>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</si>
  <si>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</si>
  <si>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</si>
  <si>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</si>
  <si>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</si>
  <si>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</si>
  <si>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</si>
  <si>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</si>
  <si>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</si>
  <si>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</si>
  <si>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</si>
  <si>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</si>
  <si>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</si>
  <si>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</si>
  <si>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</si>
  <si>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</si>
  <si>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</si>
  <si>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</si>
  <si>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</si>
  <si>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</si>
  <si>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</si>
  <si>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</si>
  <si>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</si>
  <si>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</si>
  <si>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</si>
  <si>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</si>
  <si>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</si>
  <si>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</si>
  <si>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</si>
  <si>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</si>
  <si>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</si>
  <si>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</si>
  <si>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</si>
  <si>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</si>
  <si>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</si>
  <si>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</si>
  <si>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</si>
  <si>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</si>
  <si>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</si>
  <si>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</si>
  <si>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</si>
  <si>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</si>
  <si>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</si>
  <si>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</si>
  <si>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</si>
  <si>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</si>
  <si>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</si>
  <si>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</si>
  <si>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</si>
  <si>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</si>
  <si>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</si>
  <si>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</si>
  <si>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</si>
  <si>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</si>
  <si>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</si>
  <si>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</si>
  <si>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</si>
  <si>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</si>
  <si>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</si>
  <si>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</si>
  <si>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</si>
  <si>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</si>
  <si>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</si>
  <si>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</si>
  <si>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</si>
  <si>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</si>
  <si>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</si>
  <si>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</si>
  <si>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</si>
  <si>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</si>
  <si>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</si>
  <si>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</si>
  <si>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</si>
  <si>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</si>
  <si>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</si>
  <si>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</si>
  <si>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</si>
  <si>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</si>
  <si>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</si>
  <si>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</si>
  <si>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</si>
  <si>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</si>
  <si>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</si>
  <si>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</si>
  <si>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</si>
  <si>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</si>
  <si>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</si>
  <si>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</si>
  <si>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</si>
  <si>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</si>
  <si>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</si>
  <si>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</si>
  <si>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</si>
  <si>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</si>
  <si>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</si>
  <si>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</si>
  <si>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</si>
  <si>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</si>
  <si>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</si>
  <si>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</si>
  <si>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</si>
  <si>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</si>
  <si>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</si>
  <si>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</si>
  <si>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</si>
  <si>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</si>
  <si>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</si>
  <si>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</si>
  <si>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</si>
  <si>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</si>
  <si>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</si>
  <si>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</si>
  <si>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</si>
  <si>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</si>
  <si>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</si>
  <si>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</si>
  <si>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</si>
  <si>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</si>
  <si>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</si>
  <si>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</si>
  <si>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</si>
  <si>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</si>
  <si>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</si>
  <si>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</si>
  <si>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</si>
  <si>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</si>
  <si>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</si>
  <si>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</si>
  <si>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</si>
  <si>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</si>
  <si>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</si>
  <si>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</si>
  <si>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</si>
  <si>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</si>
  <si>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</si>
  <si>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</si>
  <si>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</si>
  <si>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</si>
  <si>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</si>
  <si>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</si>
  <si>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</si>
  <si>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</si>
  <si>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</si>
  <si>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</si>
  <si>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</si>
  <si>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</si>
  <si>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</si>
  <si>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</si>
  <si>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</si>
  <si>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</si>
  <si>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</si>
  <si>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</si>
  <si>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</si>
  <si>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</si>
  <si>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</si>
  <si>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</si>
  <si>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</si>
  <si>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</si>
  <si>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</si>
  <si>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</si>
  <si>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</si>
  <si>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</si>
  <si>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</si>
  <si>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</si>
  <si>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</si>
  <si>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</si>
  <si>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</si>
  <si>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</si>
  <si>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</si>
  <si>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</si>
  <si>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</si>
  <si>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</si>
  <si>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</si>
  <si>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</si>
  <si>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</si>
  <si>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</si>
  <si>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</si>
  <si>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</si>
  <si>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</si>
  <si>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</si>
  <si>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</si>
  <si>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</si>
  <si>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</si>
  <si>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</si>
  <si>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</si>
  <si>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</si>
  <si>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</si>
  <si>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</si>
  <si>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</si>
  <si>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</si>
  <si>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</si>
  <si>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</si>
  <si>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</si>
  <si>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</si>
  <si>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</si>
  <si>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</si>
  <si>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</si>
  <si>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</si>
  <si>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</si>
  <si>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</si>
  <si>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</si>
  <si>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</si>
  <si>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</si>
  <si>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</si>
  <si>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</si>
  <si>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</si>
  <si>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</si>
  <si>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</si>
  <si>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</si>
  <si>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</si>
  <si>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</si>
  <si>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</si>
  <si>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</si>
  <si>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</si>
  <si>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</si>
  <si>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</si>
  <si>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</si>
  <si>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</si>
  <si>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</si>
  <si>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</si>
  <si>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</si>
  <si>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</si>
  <si>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</si>
  <si>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</si>
  <si>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</si>
  <si>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</si>
  <si>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</si>
  <si>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</si>
  <si>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</si>
  <si>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</si>
  <si>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</si>
  <si>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</si>
  <si>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</si>
  <si>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</si>
  <si>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</si>
  <si>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</si>
  <si>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</si>
  <si>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</si>
  <si>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</si>
  <si>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</si>
  <si>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</si>
  <si>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</si>
  <si>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</si>
  <si>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</si>
  <si>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</si>
  <si>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</si>
  <si>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</si>
  <si>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</si>
  <si>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</si>
  <si>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</si>
  <si>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</si>
  <si>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</si>
  <si>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</si>
  <si>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</si>
  <si>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</si>
  <si>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</si>
  <si>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</si>
  <si>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</si>
  <si>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</si>
  <si>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</si>
  <si>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</si>
  <si>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</si>
  <si>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</si>
  <si>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</si>
  <si>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</si>
  <si>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</si>
  <si>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</si>
  <si>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</si>
  <si>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</si>
  <si>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</si>
  <si>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</si>
  <si>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</si>
  <si>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</si>
  <si>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</si>
  <si>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</si>
  <si>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</si>
  <si>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</si>
  <si>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</si>
  <si>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</si>
  <si>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</si>
  <si>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</si>
  <si>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</si>
  <si>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</si>
  <si>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</si>
  <si>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</si>
  <si>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</si>
  <si>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</si>
  <si>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</si>
  <si>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</si>
  <si>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</si>
  <si>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</si>
  <si>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</si>
  <si>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</si>
  <si>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</si>
  <si>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</si>
  <si>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</si>
  <si>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</si>
  <si>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</si>
  <si>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</si>
  <si>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</si>
  <si>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</si>
  <si>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</si>
  <si>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</si>
  <si>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</si>
  <si>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</si>
  <si>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</si>
  <si>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</si>
  <si>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</si>
  <si>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</si>
  <si>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</si>
  <si>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</si>
  <si>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</si>
  <si>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</si>
  <si>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</si>
  <si>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</si>
  <si>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</si>
  <si>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</si>
  <si>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</si>
  <si>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</si>
  <si>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</si>
  <si>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</si>
  <si>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</si>
  <si>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</si>
  <si>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</si>
  <si>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</si>
  <si>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</si>
  <si>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</si>
  <si>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</si>
  <si>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</si>
  <si>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</si>
  <si>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</si>
  <si>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</si>
  <si>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</si>
  <si>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</si>
  <si>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</si>
  <si>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</si>
  <si>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</si>
  <si>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</si>
  <si>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</si>
  <si>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</si>
  <si>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</si>
  <si>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</si>
  <si>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</si>
  <si>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</si>
  <si>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</si>
  <si>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</si>
  <si>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</si>
  <si>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</si>
  <si>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</si>
  <si>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</si>
  <si>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</si>
  <si>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</si>
  <si>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</si>
  <si>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</si>
  <si>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</si>
  <si>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</si>
  <si>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</si>
  <si>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</si>
  <si>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</si>
  <si>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</si>
  <si>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</si>
  <si>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</si>
  <si>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</si>
  <si>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</si>
  <si>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</si>
  <si>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</si>
  <si>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</si>
  <si>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</si>
  <si>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</si>
  <si>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</si>
  <si>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</si>
  <si>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</si>
  <si>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</si>
  <si>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</si>
  <si>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</si>
  <si>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</si>
  <si>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</si>
  <si>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</si>
  <si>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</si>
  <si>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</si>
  <si>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</si>
  <si>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</si>
  <si>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</si>
  <si>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</si>
  <si>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</si>
  <si>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</si>
  <si>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</si>
  <si>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</si>
  <si>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</si>
  <si>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</si>
  <si>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</si>
  <si>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</si>
  <si>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</si>
  <si>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</si>
  <si>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</si>
  <si>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</si>
  <si>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</si>
  <si>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</si>
  <si>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</si>
  <si>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</si>
  <si>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</si>
  <si>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</si>
  <si>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</si>
  <si>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</si>
  <si>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</si>
  <si>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</si>
  <si>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</si>
  <si>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</si>
  <si>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</si>
  <si>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</si>
  <si>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</si>
  <si>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</si>
  <si>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</si>
  <si>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</si>
  <si>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</si>
  <si>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</si>
  <si>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</si>
  <si>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</si>
  <si>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</si>
  <si>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</si>
  <si>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</si>
  <si>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</si>
  <si>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</si>
  <si>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</si>
  <si>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</si>
  <si>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</si>
  <si>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</si>
  <si>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</si>
  <si>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</si>
  <si>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</si>
  <si>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</si>
  <si>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</si>
  <si>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</si>
  <si>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</si>
  <si>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</si>
  <si>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</si>
  <si>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</si>
  <si>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</si>
  <si>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</si>
  <si>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</si>
  <si>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</si>
  <si>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</si>
  <si>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</si>
  <si>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</si>
  <si>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</si>
  <si>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</si>
  <si>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</si>
  <si>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</si>
  <si>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</si>
  <si>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</si>
  <si>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</si>
  <si>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</si>
  <si>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</si>
  <si>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</si>
  <si>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</si>
  <si>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</si>
  <si>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</si>
  <si>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</si>
  <si>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</si>
  <si>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</si>
  <si>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</si>
  <si>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</si>
  <si>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</si>
  <si>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</si>
  <si>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</si>
  <si>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</si>
  <si>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</si>
  <si>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</si>
  <si>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</si>
  <si>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</si>
  <si>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</si>
  <si>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</si>
  <si>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</si>
  <si>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</si>
  <si>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</si>
  <si>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</si>
  <si>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</si>
  <si>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</si>
  <si>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</si>
  <si>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</si>
  <si>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</si>
  <si>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</si>
  <si>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</si>
  <si>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</si>
  <si>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</si>
  <si>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</si>
  <si>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</si>
  <si>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</si>
  <si>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</si>
  <si>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</si>
  <si>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</si>
  <si>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</si>
  <si>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</si>
  <si>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</si>
  <si>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</si>
  <si>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</si>
  <si>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</si>
  <si>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</si>
  <si>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</si>
  <si>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</si>
  <si>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</si>
  <si>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</si>
  <si>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</si>
  <si>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</si>
  <si>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</si>
  <si>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</si>
  <si>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</si>
  <si>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</si>
  <si>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</si>
  <si>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</si>
  <si>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</si>
  <si>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</si>
  <si>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</si>
  <si>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</si>
  <si>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</si>
  <si>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</si>
  <si>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</si>
  <si>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</si>
  <si>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</si>
  <si>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</si>
  <si>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</si>
  <si>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</si>
  <si>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</si>
  <si>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</si>
  <si>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</si>
  <si>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</si>
  <si>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</si>
  <si>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</si>
  <si>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</si>
  <si>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</si>
  <si>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</si>
  <si>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</si>
  <si>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</si>
  <si>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</si>
  <si>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</si>
  <si>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</si>
  <si>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</si>
  <si>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</si>
  <si>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</si>
  <si>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</si>
  <si>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</si>
  <si>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</si>
  <si>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</si>
  <si>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</si>
  <si>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</si>
  <si>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</si>
  <si>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</si>
  <si>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</si>
  <si>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</si>
  <si>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</si>
  <si>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</si>
  <si>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</si>
  <si>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</si>
  <si>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</si>
  <si>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</si>
  <si>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</si>
  <si>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</si>
  <si>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</si>
  <si>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</si>
  <si>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</si>
  <si>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</si>
  <si>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</si>
  <si>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</si>
  <si>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</si>
  <si>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</si>
  <si>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</si>
  <si>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</si>
  <si>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</si>
  <si>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</si>
  <si>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</si>
  <si>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</si>
  <si>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</si>
  <si>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</si>
  <si>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</si>
  <si>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</si>
  <si>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</si>
  <si>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</si>
  <si>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</si>
  <si>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</si>
  <si>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</si>
  <si>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</si>
  <si>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</si>
  <si>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</si>
  <si>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</si>
  <si>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</si>
  <si>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</si>
  <si>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</si>
  <si>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</si>
  <si>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</si>
  <si>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</si>
  <si>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</si>
  <si>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</si>
  <si>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</si>
  <si>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</si>
  <si>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</si>
  <si>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</si>
  <si>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</si>
  <si>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</si>
  <si>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</si>
  <si>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</si>
  <si>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</si>
  <si>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</si>
  <si>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</si>
  <si>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</si>
  <si>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</si>
  <si>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</si>
  <si>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</si>
  <si>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</si>
  <si>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</si>
  <si>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</si>
  <si>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</si>
  <si>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</si>
  <si>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</si>
  <si>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</si>
  <si>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</si>
  <si>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</si>
  <si>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</si>
  <si>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</si>
  <si>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</si>
  <si>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</si>
  <si>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</si>
  <si>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</si>
  <si>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</si>
  <si>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</si>
  <si>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</si>
  <si>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</si>
  <si>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</si>
  <si>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</si>
  <si>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</si>
  <si>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</si>
  <si>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</si>
  <si>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</si>
  <si>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</si>
  <si>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</si>
  <si>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</si>
  <si>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</si>
  <si>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</si>
  <si>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</si>
  <si>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</si>
  <si>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</si>
  <si>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</si>
  <si>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</si>
  <si>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</si>
  <si>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</si>
  <si>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</si>
  <si>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</si>
  <si>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</si>
  <si>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</si>
  <si>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</si>
  <si>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</si>
  <si>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</si>
  <si>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</si>
  <si>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</si>
  <si>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</si>
  <si>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</si>
  <si>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</si>
  <si>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</si>
  <si>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</si>
  <si>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</si>
  <si>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</si>
  <si>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</si>
  <si>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</si>
  <si>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</si>
  <si>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</si>
  <si>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</si>
  <si>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</si>
  <si>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</si>
  <si>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</si>
  <si>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</si>
  <si>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</si>
  <si>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</si>
  <si>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</si>
  <si>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</si>
  <si>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</si>
  <si>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</si>
  <si>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</si>
  <si>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</si>
  <si>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</si>
  <si>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</si>
  <si>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</si>
  <si>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</si>
  <si>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</si>
  <si>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</si>
  <si>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</si>
  <si>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</si>
  <si>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</si>
  <si>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</si>
  <si>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</si>
  <si>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</si>
  <si>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</si>
  <si>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</si>
  <si>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</si>
  <si>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</si>
  <si>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</si>
  <si>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</si>
  <si>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</si>
  <si>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</si>
  <si>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</si>
  <si>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</si>
  <si>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</si>
  <si>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</si>
  <si>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</si>
  <si>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</si>
  <si>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</si>
  <si>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</si>
  <si>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</si>
  <si>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</si>
  <si>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</si>
  <si>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</si>
  <si>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</si>
  <si>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</si>
  <si>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</si>
  <si>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</si>
  <si>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</si>
  <si>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</si>
  <si>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</si>
  <si>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</si>
  <si>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</si>
  <si>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</si>
  <si>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</si>
  <si>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</si>
  <si>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</si>
  <si>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</si>
  <si>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</si>
  <si>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</si>
  <si>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</si>
  <si>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</si>
  <si>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</si>
  <si>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</si>
  <si>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</si>
  <si>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</si>
  <si>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</si>
  <si>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</si>
  <si>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</si>
  <si>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</si>
  <si>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</si>
  <si>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</si>
  <si>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</si>
  <si>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</si>
  <si>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</si>
  <si>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</si>
  <si>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</si>
  <si>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</si>
  <si>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</si>
  <si>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</si>
  <si>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</si>
  <si>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</si>
  <si>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</si>
  <si>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</si>
  <si>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</si>
  <si>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</si>
  <si>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</si>
  <si>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</si>
  <si>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</si>
  <si>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</si>
  <si>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</si>
  <si>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</si>
  <si>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</si>
  <si>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</si>
  <si>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</si>
  <si>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</si>
  <si>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</si>
  <si>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</si>
  <si>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</si>
  <si>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</si>
  <si>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</si>
  <si>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</si>
  <si>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</si>
  <si>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</si>
  <si>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</si>
  <si>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</si>
  <si>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</si>
  <si>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</si>
  <si>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</si>
  <si>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</si>
  <si>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</si>
  <si>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</si>
  <si>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</si>
  <si>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</si>
  <si>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</si>
  <si>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</si>
  <si>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</si>
  <si>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</si>
  <si>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</si>
  <si>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</si>
  <si>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</si>
  <si>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</si>
  <si>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</si>
  <si>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</si>
  <si>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</si>
  <si>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</si>
  <si>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</si>
  <si>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</si>
  <si>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</si>
  <si>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</si>
  <si>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</si>
  <si>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</si>
  <si>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</si>
  <si>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</si>
  <si>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</si>
  <si>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</si>
  <si>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</si>
  <si>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</si>
  <si>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</si>
  <si>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</si>
  <si>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</si>
  <si>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</si>
  <si>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</si>
  <si>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</si>
  <si>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</si>
  <si>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</si>
  <si>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</si>
  <si>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</si>
  <si>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</si>
  <si>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</si>
  <si>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</si>
  <si>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</si>
  <si>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</si>
  <si>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</si>
  <si>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</si>
  <si>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</si>
  <si>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</si>
  <si>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</si>
  <si>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</si>
  <si>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</si>
  <si>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</si>
  <si>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</si>
  <si>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</si>
  <si>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</si>
  <si>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</si>
  <si>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</si>
  <si>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</si>
  <si>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</si>
  <si>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</si>
  <si>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</si>
  <si>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</si>
  <si>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</si>
  <si>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</si>
  <si>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</si>
  <si>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</si>
  <si>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</si>
  <si>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</si>
  <si>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</si>
  <si>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</si>
  <si>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</si>
  <si>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</si>
  <si>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</si>
  <si>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</si>
  <si>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</si>
  <si>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</si>
  <si>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</si>
  <si>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</si>
  <si>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</si>
  <si>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</si>
  <si>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</si>
  <si>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</si>
  <si>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</si>
  <si>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</si>
  <si>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</si>
  <si>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</si>
  <si>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</si>
  <si>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</si>
  <si>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</si>
  <si>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</si>
  <si>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</si>
  <si>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</si>
  <si>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</si>
  <si>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</si>
  <si>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</si>
  <si>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</si>
  <si>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</si>
  <si>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</si>
  <si>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</si>
  <si>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</si>
  <si>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</si>
  <si>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</si>
  <si>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</si>
  <si>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</si>
  <si>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</si>
  <si>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</si>
  <si>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</si>
  <si>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</si>
  <si>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</si>
  <si>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</si>
  <si>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</si>
  <si>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</si>
  <si>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</si>
  <si>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</si>
  <si>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</si>
  <si>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</si>
  <si>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</si>
  <si>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</si>
  <si>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</si>
  <si>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</si>
  <si>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</si>
  <si>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</si>
  <si>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</si>
  <si>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</si>
  <si>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</si>
  <si>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</si>
  <si>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</si>
  <si>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</si>
  <si>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</si>
  <si>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</si>
  <si>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</si>
  <si>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</si>
  <si>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</si>
  <si>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</si>
  <si>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</si>
  <si>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</si>
  <si>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</si>
  <si>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</si>
  <si>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</si>
  <si>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</si>
  <si>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</si>
  <si>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</si>
  <si>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</si>
  <si>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</si>
  <si>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</si>
  <si>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</si>
  <si>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</si>
  <si>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</si>
  <si>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</si>
  <si>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</si>
  <si>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</si>
  <si>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</si>
  <si>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</si>
  <si>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</si>
  <si>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</si>
  <si>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</si>
  <si>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</si>
  <si>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</si>
  <si>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</si>
  <si>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</si>
  <si>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</si>
  <si>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</si>
  <si>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</si>
  <si>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</si>
  <si>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</si>
  <si>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</si>
  <si>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</si>
  <si>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</si>
  <si>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</si>
  <si>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</si>
  <si>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</si>
  <si>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</si>
  <si>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</si>
  <si>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</si>
  <si>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</si>
  <si>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</si>
  <si>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</si>
  <si>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</si>
  <si>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</si>
  <si>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</si>
  <si>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</si>
  <si>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</si>
  <si>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</si>
  <si>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</si>
  <si>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</si>
  <si>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</si>
  <si>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</si>
  <si>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</si>
  <si>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</si>
  <si>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</si>
  <si>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</si>
  <si>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</si>
  <si>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</si>
  <si>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</si>
  <si>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</si>
  <si>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</si>
  <si>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</si>
  <si>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</si>
  <si>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</si>
  <si>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</si>
  <si>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</si>
  <si>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</si>
  <si>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</si>
  <si>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</si>
  <si>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</si>
  <si>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</si>
  <si>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</si>
  <si>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</si>
  <si>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</si>
  <si>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</si>
  <si>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</si>
  <si>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</si>
  <si>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</si>
  <si>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</si>
  <si>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</si>
  <si>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</si>
  <si>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</si>
  <si>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</si>
  <si>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</si>
  <si>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</si>
  <si>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</si>
  <si>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</si>
  <si>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</si>
  <si>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</si>
  <si>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</si>
  <si>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</si>
  <si>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</si>
  <si>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</si>
  <si>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</si>
  <si>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</si>
  <si>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</si>
  <si>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</si>
  <si>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</si>
  <si>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</si>
  <si>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</si>
  <si>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</si>
  <si>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</si>
  <si>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</si>
  <si>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</si>
  <si>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</si>
  <si>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</si>
  <si>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</si>
  <si>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</si>
  <si>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</si>
  <si>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</si>
  <si>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</si>
  <si>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</si>
  <si>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</si>
  <si>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</si>
  <si>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</si>
  <si>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</si>
  <si>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</si>
  <si>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</si>
  <si>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</si>
  <si>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</si>
  <si>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</si>
  <si>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</si>
  <si>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</si>
  <si>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</si>
  <si>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</si>
  <si>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</si>
  <si>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</si>
  <si>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</si>
  <si>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</si>
  <si>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</si>
  <si>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</si>
  <si>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</si>
  <si>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</si>
  <si>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</si>
  <si>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</si>
  <si>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</si>
  <si>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</si>
  <si>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</si>
  <si>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</si>
  <si>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</si>
  <si>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</si>
  <si>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</si>
  <si>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</si>
  <si>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</si>
  <si>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</si>
  <si>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</si>
  <si>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</si>
  <si>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</si>
  <si>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</si>
  <si>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</si>
  <si>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</si>
  <si>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</si>
  <si>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</si>
  <si>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</si>
  <si>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</si>
  <si>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</si>
  <si>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</si>
  <si>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</si>
  <si>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</si>
  <si>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</si>
  <si>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</si>
  <si>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</si>
  <si>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</si>
  <si>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</si>
  <si>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</si>
  <si>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</si>
  <si>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</si>
  <si>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</si>
  <si>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</si>
  <si>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</si>
  <si>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</si>
  <si>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</si>
  <si>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</si>
  <si>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</si>
  <si>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</si>
  <si>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</si>
  <si>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</si>
  <si>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</si>
  <si>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</si>
  <si>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</si>
  <si>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</si>
  <si>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</si>
  <si>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</si>
  <si>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</si>
  <si>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</si>
  <si>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</si>
  <si>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</si>
  <si>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</si>
  <si>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</si>
  <si>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</si>
  <si>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</si>
  <si>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</si>
  <si>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</si>
  <si>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</si>
  <si>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</si>
  <si>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</si>
  <si>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</si>
  <si>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</si>
  <si>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</si>
  <si>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</si>
  <si>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</si>
  <si>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</si>
  <si>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</si>
  <si>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</si>
  <si>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</si>
  <si>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</si>
  <si>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</si>
  <si>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</si>
  <si>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</si>
  <si>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</si>
  <si>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</si>
  <si>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</si>
  <si>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</si>
  <si>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</si>
  <si>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</si>
  <si>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</si>
  <si>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</si>
  <si>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</si>
  <si>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</si>
  <si>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</si>
  <si>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</si>
  <si>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</si>
  <si>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</si>
  <si>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</si>
  <si>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</si>
  <si>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</si>
  <si>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</si>
  <si>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</si>
  <si>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</si>
  <si>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</si>
  <si>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</si>
  <si>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</si>
  <si>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</si>
  <si>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</si>
  <si>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</si>
  <si>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</si>
  <si>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</si>
  <si>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</si>
  <si>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</si>
  <si>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</si>
  <si>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</si>
  <si>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</si>
  <si>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</si>
  <si>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</si>
  <si>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</si>
  <si>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</si>
  <si>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</si>
  <si>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</si>
  <si>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</si>
  <si>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</si>
  <si>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</si>
  <si>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</si>
  <si>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</si>
  <si>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</si>
  <si>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</si>
  <si>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</si>
  <si>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</si>
  <si>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</si>
  <si>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</si>
  <si>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</si>
  <si>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</si>
  <si>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</si>
  <si>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</si>
  <si>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</si>
  <si>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</si>
  <si>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</si>
  <si>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</si>
  <si>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</si>
  <si>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</si>
  <si>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</si>
  <si>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</si>
  <si>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</si>
  <si>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</si>
  <si>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</si>
  <si>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</si>
  <si>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</si>
  <si>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</si>
  <si>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</si>
  <si>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</si>
  <si>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</si>
  <si>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</si>
  <si>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</si>
  <si>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</si>
  <si>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</si>
  <si>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</si>
  <si>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</si>
  <si>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</si>
  <si>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</si>
  <si>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</si>
  <si>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</si>
  <si>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</si>
  <si>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</si>
  <si>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</si>
  <si>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</si>
  <si>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</si>
  <si>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</si>
  <si>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</si>
  <si>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</si>
  <si>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</si>
  <si>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</si>
  <si>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</si>
  <si>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</si>
  <si>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</si>
  <si>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</si>
  <si>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</si>
  <si>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</si>
  <si>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</si>
  <si>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</si>
  <si>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</si>
  <si>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</si>
  <si>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</si>
  <si>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</si>
  <si>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</si>
  <si>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</si>
  <si>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</si>
  <si>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</si>
  <si>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</si>
  <si>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</si>
  <si>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</si>
  <si>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</si>
  <si>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</si>
  <si>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</si>
  <si>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</si>
  <si>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</si>
  <si>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</si>
  <si>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</si>
  <si>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</si>
  <si>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</si>
  <si>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</si>
  <si>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</si>
  <si>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</si>
  <si>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</si>
  <si>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</si>
  <si>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</si>
  <si>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</si>
  <si>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</si>
  <si>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</si>
  <si>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</si>
  <si>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</si>
  <si>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</si>
  <si>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</si>
  <si>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</si>
  <si>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</si>
  <si>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</si>
  <si>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</si>
  <si>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</si>
  <si>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</si>
  <si>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</si>
  <si>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</si>
  <si>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</si>
  <si>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</si>
  <si>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</si>
  <si>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</si>
  <si>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</si>
  <si>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</si>
  <si>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</si>
  <si>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</si>
  <si>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</si>
  <si>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</si>
  <si>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</si>
  <si>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</si>
  <si>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</si>
  <si>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</si>
  <si>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</si>
  <si>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</si>
  <si>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</si>
  <si>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</si>
  <si>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</si>
  <si>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</si>
  <si>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</si>
  <si>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</si>
  <si>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</si>
  <si>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</si>
  <si>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</si>
  <si>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</si>
  <si>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</si>
  <si>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</si>
  <si>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</si>
  <si>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</si>
  <si>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</si>
  <si>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</si>
  <si>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</si>
  <si>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</si>
  <si>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</si>
  <si>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</si>
  <si>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</si>
  <si>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</si>
  <si>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</si>
  <si>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</si>
  <si>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</si>
  <si>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</si>
  <si>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</si>
  <si>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</si>
  <si>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</si>
  <si>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</si>
  <si>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</si>
  <si>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</si>
  <si>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</si>
  <si>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</si>
  <si>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</si>
  <si>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</si>
  <si>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</si>
  <si>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</si>
  <si>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</si>
  <si>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</si>
  <si>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</si>
  <si>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</si>
  <si>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</si>
  <si>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</si>
  <si>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</si>
  <si>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</si>
  <si>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</si>
  <si>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</si>
  <si>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</si>
  <si>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</si>
  <si>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</si>
  <si>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</si>
  <si>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</si>
  <si>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</si>
  <si>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</si>
  <si>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</si>
  <si>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</si>
  <si>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</si>
  <si>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</si>
  <si>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</si>
  <si>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</si>
  <si>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</si>
  <si>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</si>
  <si>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</si>
  <si>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</si>
  <si>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</si>
  <si>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</si>
  <si>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</si>
  <si>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</si>
  <si>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</si>
  <si>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</si>
  <si>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</si>
  <si>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</si>
  <si>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</si>
  <si>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</si>
  <si>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</si>
  <si>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</si>
  <si>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</si>
  <si>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</si>
  <si>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</si>
  <si>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</si>
  <si>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</si>
  <si>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</si>
  <si>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</si>
  <si>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</si>
  <si>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</si>
  <si>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</si>
  <si>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</si>
  <si>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</si>
  <si>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</si>
  <si>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</si>
  <si>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</si>
  <si>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</si>
  <si>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</si>
  <si>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</si>
  <si>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</si>
  <si>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</si>
  <si>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</si>
  <si>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</si>
  <si>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</si>
  <si>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</si>
  <si>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</si>
  <si>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</si>
  <si>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</si>
  <si>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</si>
  <si>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</si>
  <si>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</si>
  <si>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</si>
  <si>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</si>
  <si>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</si>
  <si>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</si>
  <si>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</si>
  <si>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</si>
  <si>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</si>
  <si>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</si>
  <si>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</si>
  <si>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</si>
  <si>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</si>
  <si>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</si>
  <si>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</si>
  <si>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</si>
  <si>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</si>
  <si>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</si>
  <si>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</si>
  <si>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</si>
  <si>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</si>
  <si>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</si>
  <si>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</si>
  <si>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</si>
  <si>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</si>
  <si>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</si>
  <si>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</si>
  <si>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</si>
  <si>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</si>
  <si>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</si>
  <si>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</si>
  <si>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</si>
  <si>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</si>
  <si>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</si>
  <si>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</si>
  <si>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</si>
  <si>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</si>
  <si>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</si>
  <si>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</si>
  <si>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</si>
  <si>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</si>
  <si>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</si>
  <si>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</si>
  <si>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</si>
  <si>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</si>
  <si>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</si>
  <si>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</si>
  <si>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</si>
  <si>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</si>
  <si>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</si>
  <si>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</si>
  <si>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</si>
  <si>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</si>
  <si>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</si>
  <si>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</si>
  <si>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</si>
  <si>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</si>
  <si>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</si>
  <si>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</si>
  <si>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</si>
  <si>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</si>
  <si>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</si>
  <si>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</si>
  <si>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</si>
  <si>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</si>
  <si>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</si>
  <si>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</si>
  <si>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</si>
  <si>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</si>
  <si>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</si>
  <si>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</si>
  <si>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</si>
  <si>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</si>
  <si>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</si>
  <si>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</si>
  <si>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</si>
  <si>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</si>
  <si>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</si>
  <si>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</si>
  <si>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</si>
  <si>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</si>
  <si>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</si>
  <si>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</si>
  <si>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</si>
  <si>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</si>
  <si>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</si>
  <si>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</si>
  <si>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</si>
  <si>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</si>
  <si>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</si>
  <si>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</si>
  <si>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</si>
  <si>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</si>
  <si>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</si>
  <si>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</si>
  <si>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</si>
  <si>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</si>
  <si>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</si>
  <si>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</si>
  <si>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</si>
  <si>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</si>
  <si>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</si>
  <si>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</si>
  <si>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</si>
  <si>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</si>
  <si>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</si>
  <si>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</si>
  <si>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</si>
  <si>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</si>
  <si>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</si>
  <si>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</si>
  <si>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</si>
  <si>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</si>
  <si>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</si>
  <si>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</si>
  <si>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</si>
  <si>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</si>
  <si>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</si>
  <si>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</si>
  <si>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</si>
  <si>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</si>
  <si>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</si>
  <si>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</si>
  <si>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</si>
  <si>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</si>
  <si>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</si>
  <si>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</si>
  <si>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</si>
  <si>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</si>
  <si>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</si>
  <si>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</si>
  <si>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</si>
  <si>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</si>
  <si>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</si>
  <si>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</si>
  <si>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</si>
  <si>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</si>
  <si>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</si>
  <si>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</si>
  <si>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</si>
  <si>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</si>
  <si>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</si>
  <si>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</si>
  <si>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</si>
  <si>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</si>
  <si>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</si>
  <si>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</si>
  <si>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</si>
  <si>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</si>
  <si>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</si>
  <si>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</si>
  <si>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</si>
  <si>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</si>
  <si>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</si>
  <si>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</si>
  <si>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</si>
  <si>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</si>
  <si>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</si>
  <si>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</si>
  <si>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</si>
  <si>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</si>
  <si>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</si>
  <si>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</si>
  <si>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</si>
  <si>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</si>
  <si>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</si>
  <si>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</si>
  <si>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</si>
  <si>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</si>
  <si>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</si>
  <si>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</si>
  <si>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</si>
  <si>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</si>
  <si>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</si>
  <si>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</si>
  <si>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</si>
  <si>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</si>
  <si>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</si>
  <si>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</si>
  <si>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</si>
  <si>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</si>
  <si>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</si>
  <si>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</si>
  <si>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</si>
  <si>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</si>
  <si>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</si>
  <si>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</si>
  <si>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</si>
  <si>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</si>
  <si>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</si>
  <si>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</si>
  <si>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</si>
  <si>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</si>
  <si>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</si>
  <si>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</si>
  <si>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</si>
  <si>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</si>
  <si>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</si>
  <si>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</si>
  <si>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</si>
  <si>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</si>
  <si>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</si>
  <si>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</si>
  <si>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</si>
  <si>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</si>
  <si>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</si>
  <si>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</si>
  <si>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</si>
  <si>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</si>
  <si>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</si>
  <si>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</si>
  <si>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</si>
  <si>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</si>
  <si>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</si>
  <si>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</si>
  <si>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</si>
  <si>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</si>
  <si>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</si>
  <si>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</si>
  <si>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</si>
  <si>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</si>
  <si>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</si>
  <si>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</si>
  <si>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</si>
  <si>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</si>
  <si>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</si>
  <si>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</si>
  <si>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</si>
  <si>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</si>
  <si>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</si>
  <si>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</si>
  <si>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</si>
  <si>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</si>
  <si>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</si>
  <si>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</si>
  <si>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</si>
  <si>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</si>
  <si>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</si>
  <si>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</si>
  <si>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</si>
  <si>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</si>
  <si>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</si>
  <si>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</si>
  <si>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</si>
  <si>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</si>
  <si>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</si>
  <si>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</si>
  <si>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</si>
  <si>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</si>
  <si>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</si>
  <si>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</si>
  <si>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</si>
  <si>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</si>
  <si>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</si>
  <si>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</si>
  <si>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</si>
  <si>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</si>
  <si>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</si>
  <si>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</si>
  <si>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</si>
  <si>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</si>
  <si>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</si>
  <si>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</si>
  <si>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</si>
  <si>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</si>
  <si>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</si>
  <si>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</si>
  <si>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</si>
  <si>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</si>
  <si>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</si>
  <si>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</si>
  <si>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</si>
  <si>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</si>
  <si>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</si>
  <si>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</si>
  <si>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</si>
  <si>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</si>
  <si>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</si>
  <si>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</si>
  <si>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</si>
  <si>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</si>
  <si>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</si>
  <si>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</si>
  <si>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</si>
  <si>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</si>
  <si>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</si>
  <si>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</si>
  <si>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</si>
  <si>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</si>
  <si>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</si>
  <si>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</si>
  <si>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</si>
  <si>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</si>
  <si>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</si>
  <si>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</si>
  <si>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</si>
  <si>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</si>
  <si>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</si>
  <si>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</si>
  <si>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</si>
  <si>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</si>
  <si>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</si>
  <si>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</si>
  <si>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</si>
  <si>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</si>
  <si>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</si>
  <si>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</si>
  <si>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</si>
  <si>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</si>
  <si>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</si>
  <si>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</si>
  <si>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</si>
  <si>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</si>
  <si>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</si>
  <si>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</si>
  <si>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</si>
  <si>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</si>
  <si>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</si>
  <si>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</si>
  <si>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</si>
  <si>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</si>
  <si>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</si>
  <si>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</si>
  <si>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</si>
  <si>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</si>
  <si>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</si>
  <si>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</si>
  <si>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</si>
  <si>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</si>
  <si>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</si>
  <si>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</si>
  <si>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</si>
  <si>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</si>
  <si>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</si>
  <si>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</si>
  <si>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</si>
  <si>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</si>
  <si>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</si>
  <si>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</si>
  <si>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</si>
  <si>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</si>
  <si>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</si>
  <si>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</si>
  <si>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</si>
  <si>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</si>
  <si>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</si>
  <si>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</si>
  <si>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</si>
  <si>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</si>
  <si>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</si>
  <si>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</si>
  <si>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</si>
  <si>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</si>
  <si>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</si>
  <si>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</si>
  <si>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</si>
  <si>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</si>
  <si>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</si>
  <si>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</si>
  <si>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</si>
  <si>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</si>
  <si>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</si>
  <si>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</si>
  <si>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</si>
  <si>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</si>
  <si>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</si>
  <si>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</si>
  <si>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</si>
  <si>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</si>
  <si>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</si>
  <si>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</si>
  <si>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</si>
  <si>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</si>
  <si>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</si>
  <si>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</si>
  <si>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</si>
  <si>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</si>
  <si>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</si>
  <si>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</si>
  <si>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</si>
  <si>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</si>
  <si>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</si>
  <si>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</si>
  <si>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</si>
  <si>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</si>
  <si>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</si>
  <si>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</si>
  <si>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</si>
  <si>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</si>
  <si>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</si>
  <si>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</si>
  <si>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</si>
  <si>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</si>
  <si>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</si>
  <si>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</si>
  <si>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</si>
  <si>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</si>
  <si>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</si>
  <si>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</si>
  <si>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</si>
  <si>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</si>
  <si>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</si>
  <si>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</si>
  <si>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</si>
  <si>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</si>
  <si>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</si>
  <si>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</si>
  <si>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</si>
  <si>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</si>
  <si>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</si>
  <si>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</si>
  <si>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</si>
  <si>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</si>
  <si>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</si>
  <si>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</si>
  <si>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</si>
  <si>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</si>
  <si>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</si>
  <si>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</si>
  <si>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</si>
  <si>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</si>
  <si>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</si>
  <si>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</si>
  <si>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</si>
  <si>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</si>
  <si>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</si>
  <si>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</si>
  <si>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</si>
  <si>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</si>
  <si>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</si>
  <si>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</si>
  <si>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</si>
  <si>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</si>
  <si>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</si>
  <si>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</si>
  <si>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</si>
  <si>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</si>
  <si>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</si>
  <si>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</si>
  <si>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</si>
  <si>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</si>
  <si>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</si>
  <si>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</si>
  <si>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</si>
  <si>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</si>
  <si>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</si>
  <si>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</si>
  <si>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</si>
  <si>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</si>
  <si>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</si>
  <si>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</si>
  <si>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</si>
  <si>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</si>
  <si>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</si>
  <si>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</si>
  <si>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</si>
  <si>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</si>
  <si>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</si>
  <si>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</si>
  <si>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</si>
  <si>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</si>
  <si>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</si>
  <si>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</si>
  <si>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</si>
  <si>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</si>
  <si>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</si>
  <si>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</si>
  <si>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</si>
  <si>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</si>
  <si>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</si>
  <si>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</si>
  <si>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</si>
  <si>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</si>
  <si>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</si>
  <si>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</si>
  <si>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</si>
  <si>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</si>
  <si>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</si>
  <si>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</si>
  <si>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</si>
  <si>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</si>
  <si>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</si>
  <si>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</si>
  <si>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</si>
  <si>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</si>
  <si>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</si>
  <si>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</si>
  <si>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</si>
  <si>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</si>
  <si>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</si>
  <si>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</si>
  <si>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</si>
  <si>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</si>
  <si>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</si>
  <si>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</si>
  <si>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</si>
  <si>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</si>
  <si>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</si>
  <si>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</si>
  <si>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</si>
  <si>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</si>
  <si>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</si>
  <si>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</si>
  <si>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</si>
  <si>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</si>
  <si>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</si>
  <si>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</si>
  <si>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</si>
  <si>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</si>
  <si>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</si>
  <si>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</si>
  <si>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</si>
  <si>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</si>
  <si>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</si>
  <si>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</si>
  <si>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</si>
  <si>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</si>
  <si>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</si>
  <si>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</si>
  <si>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</si>
  <si>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</si>
  <si>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</si>
  <si>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</si>
  <si>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</si>
  <si>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</si>
  <si>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</si>
  <si>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</si>
  <si>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</si>
  <si>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</si>
  <si>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</si>
  <si>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</si>
  <si>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</si>
  <si>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</si>
  <si>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</si>
  <si>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</si>
  <si>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</si>
  <si>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</si>
  <si>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</si>
  <si>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</si>
  <si>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</si>
  <si>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</si>
  <si>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</si>
  <si>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</si>
  <si>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</si>
  <si>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</si>
  <si>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</si>
  <si>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</si>
  <si>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</si>
  <si>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</si>
  <si>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</si>
  <si>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</si>
  <si>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</si>
  <si>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</si>
  <si>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</si>
  <si>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</si>
  <si>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</si>
  <si>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</si>
  <si>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</si>
  <si>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</si>
  <si>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</si>
  <si>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</si>
  <si>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</si>
  <si>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</si>
  <si>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</si>
  <si>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</si>
  <si>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</si>
  <si>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</si>
  <si>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</si>
  <si>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</si>
  <si>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</si>
  <si>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</si>
  <si>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</si>
  <si>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</si>
  <si>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</si>
  <si>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</si>
  <si>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</si>
  <si>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</si>
  <si>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</si>
  <si>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</si>
  <si>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</si>
  <si>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</si>
  <si>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</si>
  <si>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</si>
  <si>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</si>
  <si>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</si>
  <si>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</si>
  <si>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</si>
  <si>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</si>
  <si>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</si>
  <si>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</si>
  <si>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</si>
  <si>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</si>
  <si>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</si>
  <si>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</si>
  <si>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</si>
  <si>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</si>
  <si>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</si>
  <si>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</si>
  <si>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</si>
  <si>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</si>
  <si>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</si>
  <si>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</si>
  <si>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</si>
  <si>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</si>
  <si>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</si>
  <si>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</si>
  <si>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</si>
  <si>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</si>
  <si>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</si>
  <si>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</si>
  <si>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</si>
  <si>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</si>
  <si>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</si>
  <si>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</si>
  <si>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</si>
  <si>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</si>
  <si>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</si>
  <si>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</si>
  <si>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</si>
  <si>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</si>
  <si>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</si>
  <si>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</si>
  <si>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</si>
  <si>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</si>
  <si>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</si>
  <si>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</si>
  <si>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</si>
  <si>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</si>
  <si>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</si>
  <si>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</si>
  <si>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</si>
  <si>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</si>
  <si>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</si>
  <si>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</si>
  <si>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</si>
  <si>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</si>
  <si>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</si>
  <si>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</si>
  <si>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</si>
  <si>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</si>
  <si>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</si>
  <si>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</si>
  <si>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</si>
  <si>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</si>
  <si>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</si>
  <si>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</si>
  <si>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</si>
  <si>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</si>
  <si>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</si>
  <si>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</si>
  <si>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</si>
  <si>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</si>
  <si>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</si>
  <si>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</si>
  <si>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</si>
  <si>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</si>
  <si>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</si>
  <si>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</si>
  <si>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</si>
  <si>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</si>
  <si>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</si>
  <si>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</si>
  <si>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</si>
  <si>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</si>
  <si>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</si>
  <si>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</si>
  <si>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</si>
  <si>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</si>
  <si>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</si>
  <si>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</si>
  <si>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</si>
  <si>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</si>
  <si>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</si>
  <si>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</si>
  <si>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</si>
  <si>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</si>
  <si>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</si>
  <si>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</si>
  <si>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</si>
  <si>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</si>
  <si>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</si>
  <si>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</si>
  <si>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</si>
  <si>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</si>
  <si>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</si>
  <si>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</si>
  <si>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</si>
  <si>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</si>
  <si>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</si>
  <si>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</si>
  <si>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</si>
  <si>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</si>
  <si>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</si>
  <si>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</si>
  <si>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</si>
  <si>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</si>
  <si>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</si>
  <si>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</si>
  <si>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</si>
  <si>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</si>
  <si>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</si>
  <si>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</si>
  <si>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</si>
  <si>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</si>
  <si>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</si>
  <si>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</si>
  <si>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</si>
  <si>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</si>
  <si>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</si>
  <si>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</si>
  <si>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</si>
  <si>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</si>
  <si>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</si>
  <si>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</si>
  <si>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</si>
  <si>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</si>
  <si>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</si>
  <si>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</si>
  <si>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</si>
  <si>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</si>
  <si>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</si>
  <si>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</si>
  <si>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</si>
  <si>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</si>
  <si>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</si>
  <si>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</si>
  <si>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</si>
  <si>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</si>
  <si>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</si>
  <si>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</si>
  <si>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</si>
  <si>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</si>
  <si>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</si>
  <si>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</si>
  <si>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</si>
  <si>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</si>
  <si>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</si>
  <si>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</si>
  <si>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</si>
  <si>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</si>
  <si>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</si>
  <si>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</si>
  <si>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</si>
  <si>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</si>
  <si>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</si>
  <si>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</si>
  <si>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</si>
  <si>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</si>
  <si>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</si>
  <si>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</si>
  <si>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</si>
  <si>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</si>
  <si>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</si>
  <si>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</si>
  <si>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</si>
  <si>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</si>
  <si>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</si>
  <si>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</si>
  <si>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</si>
  <si>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</si>
  <si>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</si>
  <si>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</si>
  <si>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</si>
  <si>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</si>
  <si>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</si>
  <si>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</si>
  <si>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</si>
  <si>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</si>
  <si>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</si>
  <si>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</si>
  <si>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</si>
  <si>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</si>
  <si>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</si>
  <si>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</si>
  <si>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</si>
  <si>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</si>
  <si>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</si>
  <si>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</si>
  <si>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</si>
  <si>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</si>
  <si>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</si>
  <si>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</si>
  <si>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</si>
  <si>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</si>
  <si>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</si>
  <si>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</si>
  <si>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</si>
  <si>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</si>
  <si>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</si>
  <si>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</si>
  <si>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</si>
  <si>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</si>
  <si>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</si>
  <si>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</si>
  <si>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</si>
  <si>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</si>
  <si>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</si>
  <si>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</si>
  <si>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</si>
  <si>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</si>
  <si>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</si>
  <si>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</si>
  <si>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</si>
  <si>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</si>
  <si>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</si>
  <si>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</si>
  <si>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</si>
  <si>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</si>
  <si>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</si>
  <si>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</si>
  <si>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</si>
  <si>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</si>
  <si>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</si>
  <si>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</si>
  <si>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</si>
  <si>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</si>
  <si>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</si>
  <si>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</si>
  <si>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</si>
  <si>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</si>
  <si>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</si>
  <si>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</si>
  <si>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</si>
  <si>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</si>
  <si>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</si>
  <si>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</si>
  <si>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</si>
  <si>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</si>
  <si>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</si>
  <si>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</si>
  <si>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</si>
  <si>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</si>
  <si>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</si>
  <si>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</si>
  <si>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</si>
  <si>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</si>
  <si>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</si>
  <si>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</si>
  <si>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</si>
  <si>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</si>
  <si>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</si>
  <si>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</si>
  <si>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</si>
  <si>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</si>
  <si>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</si>
  <si>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</si>
  <si>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</si>
  <si>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</si>
  <si>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</si>
  <si>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</si>
  <si>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</si>
  <si>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</si>
  <si>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</si>
  <si>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</si>
  <si>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</si>
  <si>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</si>
  <si>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</si>
  <si>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</si>
  <si>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</si>
  <si>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</si>
  <si>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</si>
  <si>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</si>
  <si>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</si>
  <si>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</si>
  <si>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</si>
  <si>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</si>
  <si>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</si>
  <si>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</si>
  <si>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</si>
  <si>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</si>
  <si>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</si>
  <si>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</si>
  <si>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</si>
  <si>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</si>
  <si>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</si>
  <si>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</si>
  <si>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</si>
  <si>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</si>
  <si>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</si>
  <si>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</si>
  <si>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</si>
  <si>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</si>
  <si>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</si>
  <si>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</si>
  <si>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</si>
  <si>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</si>
  <si>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</si>
  <si>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</si>
  <si>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</si>
  <si>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</si>
  <si>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</si>
  <si>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</si>
  <si>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</si>
  <si>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</si>
  <si>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</si>
  <si>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</si>
  <si>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</si>
  <si>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</si>
  <si>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</si>
  <si>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</si>
  <si>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</si>
  <si>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</si>
  <si>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</si>
  <si>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</si>
  <si>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</si>
  <si>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</si>
  <si>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</si>
  <si>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</si>
  <si>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</si>
  <si>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</si>
  <si>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</si>
  <si>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</si>
  <si>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</si>
  <si>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</si>
  <si>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</si>
  <si>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</si>
  <si>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</si>
  <si>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</si>
  <si>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</si>
  <si>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</si>
  <si>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</si>
  <si>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</si>
  <si>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</si>
  <si>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</si>
  <si>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</si>
  <si>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</si>
  <si>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</si>
  <si>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</si>
  <si>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</si>
  <si>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</si>
  <si>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</si>
  <si>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</si>
  <si>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</si>
  <si>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</si>
  <si>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</si>
  <si>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</si>
  <si>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</si>
  <si>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</si>
  <si>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</si>
  <si>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</si>
  <si>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</si>
  <si>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</si>
  <si>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</si>
  <si>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</si>
  <si>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</si>
  <si>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</si>
  <si>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</si>
  <si>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</si>
  <si>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</si>
  <si>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</si>
  <si>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</si>
  <si>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</si>
  <si>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</si>
  <si>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</si>
  <si>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</si>
  <si>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</si>
  <si>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</si>
  <si>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</si>
  <si>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</si>
  <si>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</si>
  <si>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</si>
  <si>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</si>
  <si>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</si>
  <si>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</si>
  <si>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</si>
  <si>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</si>
  <si>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</si>
  <si>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</si>
  <si>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</si>
  <si>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</si>
  <si>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</si>
  <si>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</si>
  <si>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</si>
  <si>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</si>
  <si>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</si>
  <si>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</si>
  <si>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</si>
  <si>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</si>
  <si>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</si>
  <si>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</si>
  <si>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</si>
  <si>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</si>
  <si>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</si>
  <si>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</si>
  <si>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</si>
  <si>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</si>
  <si>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</si>
  <si>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</si>
  <si>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</si>
  <si>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</si>
  <si>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</si>
  <si>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</si>
  <si>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</si>
  <si>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</si>
  <si>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</si>
  <si>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</si>
  <si>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</si>
  <si>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</si>
  <si>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</si>
  <si>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</si>
  <si>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</si>
  <si>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</si>
  <si>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</si>
  <si>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</si>
  <si>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</si>
  <si>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</si>
  <si>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</si>
  <si>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</si>
  <si>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</si>
  <si>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</si>
  <si>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</si>
  <si>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</si>
  <si>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</si>
  <si>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</si>
  <si>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</si>
  <si>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</si>
  <si>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</si>
  <si>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</si>
  <si>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</si>
  <si>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</si>
  <si>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</si>
  <si>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</si>
  <si>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</si>
  <si>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</si>
  <si>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</si>
  <si>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</si>
  <si>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</si>
  <si>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</si>
  <si>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</si>
  <si>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</si>
  <si>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</si>
  <si>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</si>
  <si>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</si>
  <si>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</si>
  <si>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</si>
  <si>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</si>
  <si>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</si>
  <si>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</si>
  <si>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</si>
  <si>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</si>
  <si>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</si>
  <si>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</si>
  <si>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</si>
  <si>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</si>
  <si>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</si>
  <si>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</si>
  <si>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</si>
  <si>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</si>
  <si>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</si>
  <si>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</si>
  <si>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</si>
  <si>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</si>
  <si>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</si>
  <si>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</si>
  <si>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</si>
  <si>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</si>
  <si>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</si>
  <si>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</si>
  <si>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</si>
  <si>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</si>
  <si>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</si>
  <si>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</si>
  <si>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</si>
  <si>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</si>
  <si>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</si>
  <si>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</si>
  <si>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</si>
  <si>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</si>
  <si>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</si>
  <si>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</si>
  <si>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</si>
  <si>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</si>
  <si>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</si>
  <si>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</si>
  <si>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</si>
  <si>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</si>
  <si>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</si>
  <si>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</si>
  <si>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</si>
  <si>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</si>
  <si>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</si>
  <si>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</si>
  <si>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</si>
  <si>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</si>
  <si>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</si>
  <si>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</si>
  <si>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</si>
  <si>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</si>
  <si>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</si>
  <si>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</si>
  <si>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</si>
  <si>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</si>
  <si>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</si>
  <si>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</si>
  <si>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</si>
  <si>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</si>
  <si>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</si>
  <si>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</si>
  <si>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</si>
  <si>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</si>
  <si>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</si>
  <si>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</si>
  <si>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</si>
  <si>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</si>
  <si>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</si>
  <si>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</si>
  <si>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</si>
  <si>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</si>
  <si>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</si>
  <si>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</si>
  <si>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</si>
  <si>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</si>
  <si>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</si>
  <si>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</si>
  <si>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</si>
  <si>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</si>
  <si>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</si>
  <si>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</si>
  <si>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</si>
  <si>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</si>
  <si>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</si>
  <si>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</si>
  <si>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</si>
  <si>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</si>
  <si>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</si>
  <si>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</si>
  <si>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</si>
  <si>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</si>
  <si>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</si>
  <si>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</si>
  <si>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</si>
  <si>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</si>
  <si>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</si>
  <si>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</si>
  <si>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</si>
  <si>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</si>
  <si>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</si>
  <si>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</si>
  <si>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</si>
  <si>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</si>
  <si>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</si>
  <si>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</si>
  <si>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</si>
  <si>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</si>
  <si>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</si>
  <si>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</si>
  <si>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</si>
  <si>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</si>
  <si>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</si>
  <si>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</si>
  <si>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</si>
  <si>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</si>
  <si>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</si>
  <si>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</si>
  <si>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</si>
  <si>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</si>
  <si>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</si>
  <si>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</si>
  <si>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</si>
  <si>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</si>
  <si>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</si>
  <si>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</si>
  <si>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</si>
  <si>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</si>
  <si>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</si>
  <si>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</si>
  <si>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</si>
  <si>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</si>
  <si>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</si>
  <si>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</si>
  <si>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</si>
  <si>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</si>
  <si>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</si>
  <si>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</si>
  <si>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</si>
  <si>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</si>
  <si>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</si>
  <si>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</si>
  <si>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</si>
  <si>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</si>
  <si>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</si>
  <si>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</si>
  <si>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</si>
  <si>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</si>
  <si>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</si>
  <si>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</si>
  <si>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</si>
  <si>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</si>
  <si>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</si>
  <si>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</si>
  <si>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</si>
  <si>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</si>
  <si>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</si>
  <si>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</si>
  <si>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</si>
  <si>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</si>
  <si>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</si>
  <si>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</si>
  <si>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</si>
  <si>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</si>
  <si>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</si>
  <si>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</si>
  <si>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</si>
  <si>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</si>
  <si>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</si>
  <si>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</si>
  <si>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</si>
  <si>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</si>
  <si>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</si>
  <si>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</si>
  <si>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</si>
  <si>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</si>
  <si>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</si>
  <si>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</si>
  <si>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</si>
  <si>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</si>
  <si>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</si>
  <si>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</si>
  <si>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</si>
  <si>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</si>
  <si>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</si>
  <si>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</si>
  <si>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</si>
  <si>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</si>
  <si>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</si>
  <si>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</si>
  <si>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</si>
  <si>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</si>
  <si>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</si>
  <si>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</si>
  <si>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</si>
  <si>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</si>
  <si>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</si>
  <si>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</si>
  <si>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</si>
  <si>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</si>
  <si>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</si>
  <si>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</si>
  <si>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</si>
  <si>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</si>
  <si>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</si>
  <si>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</si>
  <si>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</si>
  <si>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</si>
  <si>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</si>
  <si>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</si>
  <si>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</si>
  <si>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</si>
  <si>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</si>
  <si>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</si>
  <si>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</si>
  <si>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</si>
  <si>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</si>
  <si>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</si>
  <si>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</si>
  <si>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</si>
  <si>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</si>
  <si>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</si>
  <si>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</si>
  <si>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</si>
  <si>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</si>
  <si>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</si>
  <si>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</si>
  <si>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</si>
  <si>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</si>
  <si>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</si>
  <si>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</si>
  <si>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</si>
  <si>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</si>
  <si>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</si>
  <si>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</si>
  <si>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</si>
  <si>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</si>
  <si>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</si>
  <si>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</si>
  <si>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</si>
  <si>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</si>
  <si>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</si>
  <si>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</si>
  <si>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</si>
  <si>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</si>
  <si>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</si>
  <si>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</si>
  <si>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</si>
  <si>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</si>
  <si>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</si>
  <si>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</si>
  <si>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</si>
  <si>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</si>
  <si>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</si>
  <si>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</si>
  <si>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</si>
  <si>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</si>
  <si>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</si>
  <si>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</si>
  <si>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</si>
  <si>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</si>
  <si>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</si>
  <si>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</si>
  <si>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</si>
  <si>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</si>
  <si>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</si>
  <si>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</si>
  <si>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</si>
  <si>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</si>
  <si>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</si>
  <si>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</si>
  <si>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</si>
  <si>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</si>
  <si>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</si>
  <si>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</si>
  <si>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</si>
  <si>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</si>
  <si>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</si>
  <si>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</si>
  <si>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</si>
  <si>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</si>
  <si>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</si>
  <si>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</si>
  <si>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</si>
  <si>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</si>
  <si>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</si>
  <si>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</si>
  <si>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</si>
  <si>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</si>
  <si>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</si>
  <si>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</si>
  <si>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</si>
  <si>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</si>
  <si>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</si>
  <si>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</si>
  <si>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</si>
  <si>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</si>
  <si>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</si>
  <si>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</si>
  <si>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</si>
  <si>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</si>
  <si>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</si>
  <si>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</si>
  <si>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</si>
  <si>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</si>
  <si>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</si>
  <si>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</si>
  <si>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</si>
  <si>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</si>
  <si>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</si>
  <si>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</si>
  <si>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</si>
  <si>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</si>
  <si>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</si>
  <si>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</si>
  <si>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</si>
  <si>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</si>
  <si>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</si>
  <si>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</si>
  <si>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</si>
  <si>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</si>
  <si>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</si>
  <si>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</si>
  <si>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</si>
  <si>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</si>
  <si>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</si>
  <si>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</si>
  <si>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</si>
  <si>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</si>
  <si>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</si>
  <si>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</si>
  <si>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</si>
  <si>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</si>
  <si>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</si>
  <si>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</si>
  <si>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</si>
  <si>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</si>
  <si>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</si>
  <si>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</si>
  <si>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</si>
  <si>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</si>
  <si>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</si>
  <si>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</si>
  <si>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</si>
  <si>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</si>
  <si>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</si>
  <si>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</si>
  <si>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</si>
  <si>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</si>
  <si>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</si>
  <si>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</si>
  <si>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</si>
  <si>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</si>
  <si>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</si>
  <si>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</si>
  <si>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</si>
  <si>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</si>
  <si>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</si>
  <si>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</si>
  <si>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</si>
  <si>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</si>
  <si>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</si>
  <si>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</si>
  <si>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</si>
  <si>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</si>
  <si>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</si>
  <si>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</si>
  <si>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</si>
  <si>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</si>
  <si>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</si>
  <si>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</si>
  <si>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</si>
  <si>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</si>
  <si>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</si>
  <si>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</si>
  <si>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</si>
  <si>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</si>
  <si>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</si>
  <si>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</si>
  <si>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</si>
  <si>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</si>
  <si>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</si>
  <si>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</si>
  <si>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</si>
  <si>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</si>
  <si>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</si>
  <si>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</si>
  <si>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</si>
  <si>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</si>
  <si>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</si>
  <si>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</si>
  <si>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</si>
  <si>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</si>
  <si>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</si>
  <si>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</si>
  <si>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</si>
  <si>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</si>
  <si>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</si>
  <si>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</si>
  <si>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</si>
  <si>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</si>
  <si>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</si>
  <si>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</si>
  <si>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</si>
  <si>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</si>
  <si>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</si>
  <si>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</si>
  <si>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</si>
  <si>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</si>
  <si>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</si>
  <si>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</si>
  <si>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</si>
  <si>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</si>
  <si>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</si>
  <si>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</si>
  <si>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</si>
  <si>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</si>
  <si>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</si>
  <si>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</si>
  <si>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</si>
  <si>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</si>
  <si>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</si>
  <si>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</si>
  <si>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</si>
  <si>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</si>
  <si>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</si>
  <si>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</si>
  <si>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</si>
  <si>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</si>
  <si>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</si>
  <si>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</si>
  <si>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</si>
  <si>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</si>
  <si>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</si>
  <si>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</si>
  <si>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</si>
  <si>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</si>
  <si>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</si>
  <si>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</si>
  <si>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</si>
  <si>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</si>
  <si>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</si>
  <si>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</si>
  <si>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</si>
  <si>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</si>
  <si>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</si>
  <si>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</si>
  <si>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</si>
  <si>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</si>
  <si>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</si>
  <si>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</si>
  <si>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</si>
  <si>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</si>
  <si>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</si>
  <si>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</si>
  <si>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</si>
  <si>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</si>
  <si>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</si>
  <si>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</si>
  <si>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</si>
  <si>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</si>
  <si>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</si>
  <si>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</si>
  <si>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</si>
  <si>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</si>
  <si>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</si>
  <si>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</si>
  <si>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</si>
  <si>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</si>
  <si>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</si>
  <si>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</si>
  <si>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</si>
  <si>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</si>
  <si>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</si>
  <si>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</si>
  <si>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</si>
  <si>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</si>
  <si>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</si>
  <si>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</si>
  <si>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</si>
  <si>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</si>
  <si>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</si>
  <si>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</si>
  <si>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</si>
  <si>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</si>
  <si>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</si>
  <si>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</si>
  <si>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</si>
  <si>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</si>
  <si>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</si>
  <si>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</si>
  <si>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</si>
  <si>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</si>
  <si>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</si>
  <si>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</si>
  <si>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</si>
  <si>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</si>
  <si>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</si>
  <si>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</si>
  <si>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</si>
  <si>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</si>
  <si>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</si>
  <si>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</si>
  <si>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</si>
  <si>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</si>
  <si>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</si>
  <si>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</si>
  <si>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</si>
  <si>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</si>
  <si>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</si>
  <si>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</si>
  <si>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</si>
  <si>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</si>
  <si>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</si>
  <si>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</si>
  <si>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</si>
  <si>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</si>
  <si>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</si>
  <si>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</si>
  <si>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</si>
  <si>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</si>
  <si>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</si>
  <si>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</si>
  <si>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</si>
  <si>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</si>
  <si>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</si>
  <si>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</si>
  <si>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</si>
  <si>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</si>
  <si>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</si>
  <si>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</si>
  <si>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</si>
  <si>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</si>
  <si>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</si>
  <si>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</si>
  <si>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</si>
  <si>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</si>
  <si>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</si>
  <si>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</si>
  <si>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</si>
  <si>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</si>
  <si>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</si>
  <si>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</si>
  <si>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</si>
  <si>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</si>
  <si>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</si>
  <si>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</si>
  <si>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</si>
  <si>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</si>
  <si>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</si>
  <si>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</si>
  <si>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</si>
  <si>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</si>
  <si>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</si>
  <si>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</si>
  <si>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</si>
  <si>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</si>
  <si>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</si>
  <si>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</si>
  <si>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</si>
  <si>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</si>
  <si>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</si>
  <si>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</si>
  <si>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</si>
  <si>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</si>
  <si>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</si>
  <si>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</si>
  <si>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</si>
  <si>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</si>
  <si>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</si>
  <si>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</si>
  <si>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</si>
  <si>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</si>
  <si>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</si>
  <si>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</si>
  <si>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</si>
  <si>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</si>
  <si>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</si>
  <si>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</si>
  <si>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</si>
  <si>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</si>
  <si>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</si>
  <si>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</si>
  <si>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</si>
  <si>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</si>
  <si>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</si>
  <si>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</si>
  <si>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</si>
  <si>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</si>
  <si>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</si>
  <si>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</si>
  <si>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</si>
  <si>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</si>
  <si>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</si>
  <si>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</si>
  <si>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</si>
  <si>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</si>
  <si>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</si>
  <si>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</si>
  <si>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</si>
  <si>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</si>
  <si>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</si>
  <si>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</si>
  <si>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</si>
  <si>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</si>
  <si>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</si>
  <si>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</si>
  <si>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</si>
  <si>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</si>
  <si>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</si>
  <si>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</si>
  <si>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</si>
  <si>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</si>
  <si>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</si>
  <si>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</si>
  <si>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</si>
  <si>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</si>
  <si>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</si>
  <si>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</si>
  <si>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</si>
  <si>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</si>
  <si>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</si>
  <si>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</si>
  <si>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</si>
  <si>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</si>
  <si>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</si>
  <si>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</si>
  <si>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</si>
  <si>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</si>
  <si>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</si>
  <si>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</si>
  <si>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</si>
  <si>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</si>
  <si>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</si>
  <si>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</si>
  <si>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</si>
  <si>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</si>
  <si>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</si>
  <si>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</si>
  <si>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</si>
  <si>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</si>
  <si>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</si>
  <si>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</si>
  <si>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</si>
  <si>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</si>
  <si>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</si>
  <si>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</si>
  <si>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</si>
  <si>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</si>
  <si>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</si>
  <si>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</si>
  <si>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</si>
  <si>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</si>
  <si>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</si>
  <si>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</si>
  <si>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</si>
  <si>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</si>
  <si>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</si>
  <si>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</si>
  <si>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</si>
  <si>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</si>
  <si>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</si>
  <si>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</si>
  <si>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</si>
  <si>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</si>
  <si>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</si>
  <si>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</si>
  <si>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</si>
  <si>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</si>
  <si>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</si>
  <si>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</si>
  <si>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</si>
  <si>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</si>
  <si>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</si>
  <si>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</si>
  <si>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</si>
  <si>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</si>
  <si>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</si>
  <si>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</si>
  <si>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</si>
  <si>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</si>
  <si>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</si>
  <si>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</si>
  <si>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</si>
  <si>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</si>
  <si>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</si>
  <si>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</si>
  <si>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</si>
  <si>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</si>
  <si>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</si>
  <si>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</si>
  <si>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</si>
  <si>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</si>
  <si>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</si>
  <si>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</si>
  <si>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</si>
  <si>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</si>
  <si>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</si>
  <si>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</si>
  <si>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</si>
  <si>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</si>
  <si>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</si>
  <si>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</si>
  <si>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</si>
  <si>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</si>
  <si>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</si>
  <si>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</si>
  <si>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</si>
  <si>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</si>
  <si>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</si>
  <si>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</si>
  <si>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</si>
  <si>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</si>
  <si>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</si>
  <si>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</si>
  <si>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</si>
  <si>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</si>
  <si>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</si>
  <si>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</si>
  <si>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</si>
  <si>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</si>
  <si>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</si>
  <si>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</si>
  <si>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</si>
  <si>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</si>
  <si>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</si>
  <si>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</si>
  <si>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</si>
  <si>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</si>
  <si>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</si>
  <si>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</si>
  <si>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</si>
  <si>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</si>
  <si>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</si>
  <si>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</si>
  <si>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</si>
  <si>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</si>
  <si>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</si>
  <si>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</si>
  <si>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</si>
  <si>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</si>
  <si>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</si>
  <si>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</si>
  <si>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</si>
  <si>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</si>
  <si>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</si>
  <si>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</si>
  <si>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</si>
  <si>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</si>
  <si>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</si>
  <si>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</si>
  <si>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</si>
  <si>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</si>
  <si>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</si>
  <si>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</si>
  <si>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</si>
  <si>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</si>
  <si>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</si>
  <si>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</si>
  <si>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</si>
  <si>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</si>
  <si>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</si>
  <si>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</si>
  <si>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</si>
  <si>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</si>
  <si>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</si>
  <si>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</si>
  <si>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</si>
  <si>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</si>
  <si>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</si>
  <si>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</si>
  <si>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</si>
  <si>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</si>
  <si>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</si>
  <si>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</si>
  <si>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</si>
  <si>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</si>
  <si>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</si>
  <si>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</si>
  <si>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</si>
  <si>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</si>
  <si>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</si>
  <si>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</si>
  <si>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</si>
  <si>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</si>
  <si>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</si>
  <si>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</si>
  <si>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</si>
  <si>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</si>
  <si>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</si>
  <si>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</si>
  <si>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</si>
  <si>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</si>
  <si>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</si>
  <si>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</si>
  <si>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</si>
  <si>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</si>
  <si>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</si>
  <si>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</si>
  <si>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</si>
  <si>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</si>
  <si>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</si>
  <si>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</si>
  <si>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</si>
  <si>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</si>
  <si>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</si>
  <si>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</si>
  <si>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</si>
  <si>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</si>
  <si>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</si>
  <si>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</si>
  <si>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</si>
  <si>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</si>
  <si>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</si>
  <si>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</si>
  <si>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</si>
  <si>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</si>
  <si>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</si>
  <si>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</si>
  <si>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</si>
  <si>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</si>
  <si>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</si>
  <si>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</si>
  <si>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</si>
  <si>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</si>
  <si>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</si>
  <si>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</si>
  <si>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</si>
  <si>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</si>
  <si>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</si>
  <si>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</si>
  <si>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</si>
  <si>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</si>
  <si>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</si>
  <si>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</si>
  <si>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</si>
  <si>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</si>
  <si>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</si>
  <si>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</si>
  <si>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</si>
  <si>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</si>
  <si>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</si>
  <si>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</si>
  <si>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</si>
  <si>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</si>
  <si>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</si>
  <si>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</si>
  <si>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</si>
  <si>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</si>
  <si>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</si>
  <si>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</si>
  <si>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</si>
  <si>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</si>
  <si>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</si>
  <si>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</si>
  <si>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</si>
  <si>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</si>
  <si>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</si>
  <si>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</si>
  <si>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</si>
  <si>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</si>
  <si>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</si>
  <si>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</si>
  <si>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</si>
  <si>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</si>
  <si>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</si>
  <si>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</si>
  <si>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</si>
  <si>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</si>
  <si>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</si>
  <si>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</si>
  <si>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</si>
  <si>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</si>
  <si>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</si>
  <si>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</si>
  <si>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</si>
  <si>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</si>
  <si>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</si>
  <si>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</si>
  <si>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</si>
  <si>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</si>
  <si>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</si>
  <si>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</si>
  <si>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</si>
  <si>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</si>
  <si>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</si>
  <si>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</si>
  <si>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</si>
  <si>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</si>
  <si>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</si>
  <si>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</si>
  <si>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</si>
  <si>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</si>
  <si>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</si>
  <si>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</si>
  <si>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</si>
  <si>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</si>
  <si>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</si>
  <si>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</si>
  <si>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</si>
  <si>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</si>
  <si>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</si>
  <si>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</si>
  <si>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</si>
  <si>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</si>
  <si>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</si>
  <si>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</si>
  <si>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</si>
  <si>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</si>
  <si>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</si>
  <si>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</si>
  <si>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</si>
  <si>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</si>
  <si>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</si>
  <si>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</si>
  <si>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</si>
  <si>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</si>
  <si>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</si>
  <si>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</si>
  <si>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</si>
  <si>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</si>
  <si>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</si>
  <si>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</si>
  <si>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</si>
  <si>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</si>
  <si>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</si>
  <si>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</si>
  <si>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</si>
  <si>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</si>
  <si>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</si>
  <si>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</si>
  <si>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</si>
  <si>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</si>
  <si>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</si>
  <si>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</si>
  <si>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</si>
  <si>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</si>
  <si>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</si>
  <si>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</si>
  <si>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</si>
  <si>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</si>
  <si>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</si>
  <si>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</si>
  <si>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</si>
  <si>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</si>
  <si>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</si>
  <si>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</si>
  <si>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</si>
  <si>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</si>
  <si>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</si>
  <si>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</si>
  <si>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</si>
  <si>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</si>
  <si>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</si>
  <si>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</si>
  <si>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</si>
  <si>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</si>
  <si>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</si>
  <si>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</si>
  <si>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</si>
  <si>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</si>
  <si>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</si>
  <si>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</si>
  <si>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</si>
  <si>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</si>
  <si>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</si>
  <si>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</si>
  <si>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</si>
  <si>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</si>
  <si>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</si>
  <si>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</si>
  <si>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</si>
  <si>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</si>
  <si>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</si>
  <si>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</si>
  <si>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</si>
  <si>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</si>
  <si>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</si>
  <si>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</si>
  <si>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</si>
  <si>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</si>
  <si>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</si>
  <si>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</si>
  <si>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</si>
  <si>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</si>
  <si>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</si>
  <si>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</si>
  <si>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</si>
  <si>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</si>
  <si>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</si>
  <si>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</si>
  <si>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</si>
  <si>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</si>
  <si>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</si>
  <si>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</si>
  <si>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</si>
  <si>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</si>
  <si>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</si>
  <si>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</si>
  <si>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</si>
  <si>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</si>
  <si>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</si>
  <si>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</si>
  <si>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</si>
  <si>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</si>
  <si>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</si>
  <si>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</si>
  <si>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</si>
  <si>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</si>
  <si>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</si>
  <si>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</si>
  <si>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</si>
  <si>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</si>
  <si>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</si>
  <si>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</si>
  <si>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</si>
  <si>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</si>
  <si>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</si>
  <si>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</si>
  <si>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</si>
  <si>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</si>
  <si>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</si>
  <si>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</si>
  <si>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</si>
  <si>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</si>
  <si>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</si>
  <si>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</si>
  <si>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</si>
  <si>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</si>
  <si>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</si>
  <si>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</si>
  <si>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</si>
  <si>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</si>
  <si>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</si>
  <si>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</si>
  <si>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</si>
  <si>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</si>
  <si>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</si>
  <si>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</si>
  <si>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</si>
  <si>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</si>
  <si>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</si>
  <si>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</si>
  <si>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</si>
  <si>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</si>
  <si>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</si>
  <si>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</si>
  <si>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</si>
  <si>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</si>
  <si>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</si>
  <si>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</si>
  <si>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</si>
  <si>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</si>
  <si>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</si>
  <si>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</si>
  <si>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</si>
  <si>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</si>
  <si>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</si>
  <si>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</si>
  <si>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</si>
  <si>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</si>
  <si>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</si>
  <si>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</si>
  <si>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</si>
  <si>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</si>
  <si>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</si>
  <si>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</si>
  <si>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</si>
  <si>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</si>
  <si>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</si>
  <si>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</si>
  <si>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</si>
  <si>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</si>
  <si>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</si>
  <si>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</si>
  <si>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</si>
  <si>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</si>
  <si>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</si>
  <si>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</si>
  <si>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</si>
  <si>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</si>
  <si>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</si>
  <si>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</si>
  <si>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</si>
  <si>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</si>
  <si>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</si>
  <si>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</si>
  <si>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</si>
  <si>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</si>
  <si>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</si>
  <si>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</si>
  <si>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</si>
  <si>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</si>
  <si>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</si>
  <si>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</si>
  <si>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</si>
  <si>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</si>
  <si>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</si>
  <si>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</si>
  <si>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</si>
  <si>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</si>
  <si>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</si>
  <si>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</si>
  <si>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</si>
  <si>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</si>
  <si>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</si>
  <si>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</si>
  <si>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</si>
  <si>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</si>
  <si>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</si>
  <si>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</si>
  <si>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</si>
  <si>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</si>
  <si>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</si>
  <si>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</si>
  <si>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</si>
  <si>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</si>
  <si>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</si>
  <si>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</si>
  <si>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</si>
  <si>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</si>
  <si>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</si>
  <si>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</si>
  <si>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</si>
  <si>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</si>
  <si>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</si>
  <si>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</si>
  <si>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</si>
  <si>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</si>
  <si>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</si>
  <si>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</si>
  <si>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</si>
  <si>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</si>
  <si>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</si>
  <si>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</si>
  <si>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</si>
  <si>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</si>
  <si>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</si>
  <si>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</si>
  <si>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</si>
  <si>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</si>
  <si>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</si>
  <si>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</si>
  <si>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</si>
  <si>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</si>
  <si>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</si>
  <si>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</si>
  <si>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</si>
  <si>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</si>
  <si>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</si>
  <si>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</si>
  <si>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</si>
  <si>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</si>
  <si>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</si>
  <si>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</si>
  <si>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</si>
  <si>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</si>
  <si>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</si>
  <si>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</si>
  <si>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</si>
  <si>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</si>
  <si>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</si>
  <si>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</si>
  <si>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</si>
  <si>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</si>
  <si>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</si>
  <si>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</si>
  <si>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</si>
  <si>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</si>
  <si>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</si>
  <si>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</si>
  <si>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</si>
  <si>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</si>
  <si>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</si>
  <si>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</si>
  <si>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</si>
  <si>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</si>
  <si>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</si>
  <si>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</si>
  <si>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</si>
  <si>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</si>
  <si>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</si>
  <si>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</si>
  <si>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</si>
  <si>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</si>
  <si>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</si>
  <si>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</si>
  <si>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</si>
  <si>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</si>
  <si>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</si>
  <si>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</si>
  <si>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</si>
  <si>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</si>
  <si>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</si>
  <si>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</si>
  <si>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</si>
  <si>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</si>
  <si>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</si>
  <si>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</si>
  <si>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</si>
  <si>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</si>
  <si>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</si>
  <si>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</si>
  <si>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</si>
  <si>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</si>
  <si>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</si>
  <si>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</si>
  <si>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</si>
  <si>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</si>
  <si>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</si>
  <si>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</si>
  <si>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</si>
  <si>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</si>
  <si>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</si>
  <si>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</si>
  <si>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</si>
  <si>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</si>
  <si>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</si>
  <si>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</si>
  <si>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</si>
  <si>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</si>
  <si>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</si>
  <si>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</si>
  <si>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</si>
  <si>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</si>
  <si>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</si>
  <si>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</si>
  <si>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</si>
  <si>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</si>
  <si>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</si>
  <si>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</si>
  <si>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</si>
  <si>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</si>
  <si>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</si>
  <si>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</si>
  <si>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</si>
  <si>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</si>
  <si>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</si>
  <si>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</si>
  <si>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</si>
  <si>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</si>
  <si>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</si>
  <si>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</si>
  <si>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</si>
  <si>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</si>
  <si>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</si>
  <si>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</si>
  <si>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</si>
  <si>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</si>
  <si>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</si>
  <si>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</si>
  <si>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</si>
  <si>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</si>
  <si>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</si>
  <si>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</si>
  <si>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</si>
  <si>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</si>
  <si>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</si>
  <si>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</si>
  <si>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</si>
  <si>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</si>
  <si>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</si>
  <si>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</si>
  <si>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</si>
  <si>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</si>
  <si>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</si>
  <si>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</si>
  <si>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</si>
  <si>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</si>
  <si>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</si>
  <si>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</si>
  <si>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</si>
  <si>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</si>
  <si>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</si>
  <si>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</si>
  <si>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</si>
  <si>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</si>
  <si>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</si>
  <si>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</si>
  <si>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</si>
  <si>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</si>
  <si>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</si>
  <si>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</si>
  <si>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</si>
  <si>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</si>
  <si>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</si>
  <si>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</si>
  <si>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</si>
  <si>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</si>
  <si>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</si>
  <si>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</si>
  <si>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</si>
  <si>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</si>
  <si>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</si>
  <si>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</si>
  <si>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</si>
  <si>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</si>
  <si>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</si>
  <si>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</si>
  <si>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</si>
  <si>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</si>
  <si>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</si>
  <si>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</si>
  <si>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</si>
  <si>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</si>
  <si>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</si>
  <si>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</si>
  <si>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</si>
  <si>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</si>
  <si>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</si>
  <si>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</si>
  <si>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</si>
  <si>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</si>
  <si>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</si>
  <si>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</si>
  <si>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</si>
  <si>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</si>
  <si>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</si>
  <si>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</si>
  <si>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</si>
  <si>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</si>
  <si>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</si>
  <si>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</si>
  <si>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</si>
  <si>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</si>
  <si>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</si>
  <si>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</si>
  <si>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</si>
  <si>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</si>
  <si>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</si>
  <si>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</si>
  <si>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</si>
  <si>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</si>
  <si>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</si>
  <si>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</si>
  <si>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</si>
  <si>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</si>
  <si>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</si>
  <si>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</si>
  <si>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</si>
  <si>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</si>
  <si>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</si>
  <si>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</si>
  <si>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</si>
  <si>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</si>
  <si>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</si>
  <si>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</si>
  <si>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</si>
  <si>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</si>
  <si>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</si>
  <si>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</si>
  <si>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</si>
  <si>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</si>
  <si>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</si>
  <si>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</si>
  <si>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</si>
  <si>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</si>
  <si>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</si>
  <si>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</si>
  <si>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</si>
  <si>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</si>
  <si>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</si>
  <si>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</si>
  <si>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</si>
  <si>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</si>
  <si>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</si>
  <si>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</si>
  <si>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</si>
  <si>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</si>
  <si>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</si>
  <si>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</si>
  <si>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</si>
  <si>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</si>
  <si>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</si>
  <si>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</si>
  <si>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</si>
  <si>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</si>
  <si>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</si>
  <si>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</si>
  <si>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</si>
  <si>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</si>
  <si>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</si>
  <si>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</si>
  <si>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</si>
  <si>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</si>
  <si>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</si>
  <si>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</si>
  <si>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</si>
  <si>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</si>
  <si>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</si>
  <si>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</si>
  <si>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</si>
  <si>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</si>
  <si>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</si>
  <si>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</si>
  <si>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</si>
  <si>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</si>
  <si>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</si>
  <si>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</si>
  <si>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</si>
  <si>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</si>
  <si>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</si>
  <si>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</si>
  <si>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</si>
  <si>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</si>
  <si>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</si>
  <si>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</si>
  <si>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</si>
  <si>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</si>
  <si>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</si>
  <si>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</si>
  <si>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</si>
  <si>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</si>
  <si>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</si>
  <si>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</si>
  <si>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</si>
  <si>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</si>
  <si>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</si>
  <si>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</si>
  <si>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</si>
  <si>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</si>
  <si>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</si>
  <si>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</si>
  <si>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</si>
  <si>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</si>
  <si>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</si>
  <si>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</si>
  <si>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</si>
  <si>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</si>
  <si>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</si>
  <si>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</si>
  <si>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</si>
  <si>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</si>
  <si>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</si>
  <si>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</si>
  <si>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</si>
  <si>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</si>
  <si>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</si>
  <si>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</si>
  <si>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</si>
  <si>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</si>
  <si>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</si>
  <si>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</si>
  <si>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</si>
  <si>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</si>
  <si>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</si>
  <si>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</si>
  <si>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</si>
  <si>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</si>
  <si>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</si>
  <si>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</si>
  <si>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</si>
  <si>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</si>
  <si>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</si>
  <si>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</si>
  <si>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</si>
  <si>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</si>
  <si>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</si>
  <si>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</si>
  <si>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</si>
  <si>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</si>
  <si>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</si>
  <si>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</si>
  <si>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</si>
  <si>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</si>
  <si>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</si>
  <si>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</si>
  <si>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</si>
  <si>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</si>
  <si>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</si>
  <si>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</si>
  <si>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</si>
  <si>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</si>
  <si>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</si>
  <si>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</si>
  <si>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</si>
  <si>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</si>
  <si>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</si>
  <si>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</si>
  <si>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</si>
  <si>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</si>
  <si>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</si>
  <si>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</si>
  <si>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</si>
  <si>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</si>
  <si>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</si>
  <si>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</si>
  <si>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</si>
  <si>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</si>
  <si>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</si>
  <si>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</si>
  <si>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</si>
  <si>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</si>
  <si>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</si>
  <si>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</si>
  <si>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</si>
  <si>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</si>
  <si>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</si>
  <si>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</si>
  <si>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</si>
  <si>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</si>
  <si>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</si>
  <si>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</si>
  <si>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</si>
  <si>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</si>
  <si>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</si>
  <si>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</si>
  <si>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</si>
  <si>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</si>
  <si>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</si>
  <si>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</si>
  <si>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</si>
  <si>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</si>
  <si>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</si>
  <si>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</si>
  <si>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</si>
  <si>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</si>
  <si>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</si>
  <si>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</si>
  <si>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</si>
  <si>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</si>
  <si>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</si>
  <si>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</si>
  <si>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</si>
  <si>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</si>
  <si>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</si>
  <si>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</si>
  <si>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</si>
  <si>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</si>
  <si>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</si>
  <si>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</si>
  <si>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</si>
  <si>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</si>
  <si>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</si>
  <si>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</si>
  <si>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</si>
  <si>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</si>
  <si>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</si>
  <si>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</si>
  <si>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</si>
  <si>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</si>
  <si>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</si>
  <si>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</si>
  <si>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</si>
  <si>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</si>
  <si>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</si>
  <si>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</si>
  <si>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</si>
  <si>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</si>
  <si>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</si>
  <si>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</si>
  <si>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</si>
  <si>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</si>
  <si>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</si>
  <si>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</si>
  <si>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</si>
  <si>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</si>
  <si>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</si>
  <si>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</si>
  <si>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</si>
  <si>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</si>
  <si>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</si>
  <si>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</si>
  <si>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</si>
  <si>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</si>
  <si>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</si>
  <si>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</si>
  <si>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</si>
  <si>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</si>
  <si>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</si>
  <si>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</si>
  <si>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</si>
  <si>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</si>
  <si>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</si>
  <si>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</si>
  <si>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</si>
  <si>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</si>
  <si>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</si>
  <si>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</si>
  <si>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</si>
  <si>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</si>
  <si>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</si>
  <si>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</si>
  <si>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</si>
  <si>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</si>
  <si>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</si>
  <si>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</si>
  <si>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</si>
  <si>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</si>
  <si>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</si>
  <si>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</si>
  <si>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</si>
  <si>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</si>
  <si>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</si>
  <si>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</si>
  <si>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</si>
  <si>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</si>
  <si>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</si>
  <si>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</si>
  <si>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</si>
  <si>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</si>
  <si>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</si>
  <si>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</si>
  <si>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</si>
  <si>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</si>
  <si>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</si>
  <si>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</si>
  <si>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</si>
  <si>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</si>
  <si>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</si>
  <si>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</si>
  <si>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</si>
  <si>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</si>
  <si>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</si>
  <si>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</si>
  <si>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</si>
  <si>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</si>
  <si>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</si>
  <si>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</si>
  <si>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</si>
  <si>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</si>
  <si>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</si>
  <si>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</si>
  <si>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</si>
  <si>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</si>
  <si>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</si>
  <si>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</si>
  <si>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</si>
  <si>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</si>
  <si>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</si>
  <si>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</si>
  <si>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</si>
  <si>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</si>
  <si>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</si>
  <si>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</si>
  <si>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</si>
  <si>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</si>
  <si>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</si>
  <si>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</si>
  <si>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</si>
  <si>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</si>
  <si>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</si>
  <si>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</si>
  <si>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</si>
  <si>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</si>
  <si>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</si>
  <si>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</si>
  <si>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</si>
  <si>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</si>
  <si>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</si>
  <si>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</si>
  <si>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</si>
  <si>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</si>
  <si>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</si>
  <si>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</si>
  <si>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</si>
  <si>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</si>
  <si>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</si>
  <si>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</si>
  <si>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</si>
  <si>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</si>
  <si>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</si>
  <si>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</si>
  <si>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</si>
  <si>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</si>
  <si>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</si>
  <si>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</si>
  <si>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</si>
  <si>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</si>
  <si>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</si>
  <si>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</si>
  <si>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</si>
  <si>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</si>
  <si>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</si>
  <si>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</si>
  <si>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</si>
  <si>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</si>
  <si>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</si>
  <si>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</si>
  <si>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</si>
  <si>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</si>
  <si>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</si>
  <si>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</si>
  <si>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</si>
  <si>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</si>
  <si>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</si>
  <si>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</si>
  <si>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</si>
  <si>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</si>
  <si>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</si>
  <si>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</si>
  <si>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</si>
  <si>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</si>
  <si>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</si>
  <si>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</si>
  <si>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</si>
  <si>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</si>
  <si>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</si>
  <si>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</si>
  <si>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</si>
  <si>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</si>
  <si>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</si>
  <si>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</si>
  <si>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</si>
  <si>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</si>
  <si>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</si>
  <si>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</si>
  <si>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</si>
  <si>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</si>
  <si>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</si>
  <si>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</si>
  <si>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</si>
  <si>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</si>
  <si>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</si>
  <si>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</si>
  <si>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</si>
  <si>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</si>
  <si>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</si>
  <si>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</si>
  <si>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</si>
  <si>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</si>
  <si>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</si>
  <si>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</si>
  <si>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</si>
  <si>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</si>
  <si>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</si>
  <si>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</si>
  <si>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</si>
  <si>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</si>
  <si>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</si>
  <si>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</si>
  <si>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</si>
  <si>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</si>
  <si>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</si>
  <si>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</si>
  <si>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</si>
  <si>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</si>
  <si>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</si>
  <si>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</si>
  <si>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</si>
  <si>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</si>
  <si>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</si>
  <si>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</si>
  <si>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</si>
  <si>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</si>
  <si>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</si>
  <si>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</si>
  <si>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</si>
  <si>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</si>
  <si>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</si>
  <si>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</si>
  <si>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</si>
  <si>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</si>
  <si>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</si>
  <si>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</si>
  <si>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</si>
  <si>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</si>
  <si>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</si>
  <si>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</si>
  <si>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</si>
  <si>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</si>
  <si>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</si>
  <si>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</si>
  <si>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</si>
  <si>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</si>
  <si>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</si>
  <si>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</si>
  <si>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</si>
  <si>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</si>
  <si>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</si>
  <si>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</si>
  <si>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</si>
  <si>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</si>
  <si>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</si>
  <si>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</si>
  <si>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</si>
  <si>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</si>
  <si>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</si>
  <si>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</si>
  <si>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</si>
  <si>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</si>
  <si>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</si>
  <si>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</si>
  <si>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</si>
  <si>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</si>
  <si>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</si>
  <si>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</si>
  <si>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</si>
  <si>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</si>
  <si>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</si>
  <si>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</si>
  <si>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</si>
  <si>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</si>
  <si>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</si>
  <si>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</si>
  <si>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</si>
  <si>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</si>
  <si>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</si>
  <si>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</si>
  <si>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</si>
  <si>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</si>
  <si>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</si>
  <si>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</si>
  <si>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</si>
  <si>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</si>
  <si>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</si>
  <si>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</si>
  <si>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</si>
  <si>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</si>
  <si>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</si>
  <si>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</si>
  <si>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</si>
  <si>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</si>
  <si>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</si>
  <si>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</si>
  <si>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</si>
  <si>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</si>
  <si>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</si>
  <si>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</si>
  <si>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</si>
  <si>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</si>
  <si>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</si>
  <si>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</si>
  <si>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</si>
  <si>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</si>
  <si>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</si>
  <si>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</si>
  <si>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</si>
  <si>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</si>
  <si>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</si>
  <si>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</si>
  <si>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</si>
  <si>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</si>
  <si>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</si>
  <si>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</si>
  <si>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</si>
  <si>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</si>
  <si>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</si>
  <si>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</si>
  <si>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</si>
  <si>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</si>
  <si>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</si>
  <si>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</si>
  <si>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</si>
  <si>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</si>
  <si>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</si>
  <si>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</si>
  <si>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</si>
  <si>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</si>
  <si>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</si>
  <si>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</si>
  <si>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</si>
  <si>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</si>
  <si>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</si>
  <si>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</si>
  <si>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</si>
  <si>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</si>
  <si>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</si>
  <si>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</si>
  <si>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</si>
  <si>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</si>
  <si>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</si>
  <si>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</si>
  <si>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</si>
  <si>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</si>
  <si>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</si>
  <si>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</si>
  <si>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</si>
  <si>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</si>
  <si>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</si>
  <si>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</si>
  <si>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</si>
  <si>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</si>
  <si>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</si>
  <si>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</si>
  <si>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</si>
  <si>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</si>
  <si>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</si>
  <si>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</si>
  <si>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</si>
  <si>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</si>
  <si>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</si>
  <si>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</si>
  <si>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</si>
  <si>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</si>
  <si>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</si>
  <si>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</si>
  <si>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</si>
  <si>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</si>
  <si>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</si>
  <si>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</si>
  <si>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</si>
  <si>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</si>
  <si>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</si>
  <si>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</si>
  <si>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</si>
  <si>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</si>
  <si>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</si>
  <si>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</si>
  <si>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</si>
  <si>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</si>
  <si>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</si>
  <si>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</si>
  <si>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</si>
  <si>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</si>
  <si>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</si>
  <si>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</si>
  <si>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</si>
  <si>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</si>
  <si>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</si>
  <si>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</si>
  <si>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</si>
  <si>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</si>
  <si>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</si>
  <si>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</si>
  <si>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</si>
  <si>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</si>
  <si>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</si>
  <si>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</si>
  <si>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</si>
  <si>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</si>
  <si>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</si>
  <si>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</si>
  <si>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</si>
  <si>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</si>
  <si>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</si>
  <si>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</si>
  <si>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</si>
  <si>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</si>
  <si>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</si>
  <si>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</si>
  <si>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</si>
  <si>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</si>
  <si>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</si>
  <si>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</si>
  <si>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</si>
  <si>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</si>
  <si>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</si>
  <si>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</si>
  <si>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</si>
  <si>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</si>
  <si>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</si>
  <si>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</si>
  <si>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</si>
  <si>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</si>
  <si>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</si>
  <si>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</si>
  <si>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</si>
  <si>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</si>
  <si>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</si>
  <si>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</si>
  <si>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</si>
  <si>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</si>
  <si>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</si>
  <si>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</si>
  <si>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</si>
  <si>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</si>
  <si>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</si>
  <si>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</si>
  <si>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</si>
  <si>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</si>
  <si>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</si>
  <si>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</si>
  <si>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</si>
  <si>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</si>
  <si>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</si>
  <si>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</si>
  <si>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</si>
  <si>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</si>
  <si>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</si>
  <si>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</si>
  <si>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</si>
  <si>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</si>
  <si>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</si>
  <si>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</si>
  <si>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</si>
  <si>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</si>
  <si>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</si>
  <si>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</si>
  <si>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</si>
  <si>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</si>
  <si>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</si>
  <si>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</si>
  <si>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</si>
  <si>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</si>
  <si>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</si>
  <si>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</si>
  <si>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</si>
  <si>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</si>
  <si>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</si>
  <si>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</si>
  <si>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</si>
  <si>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</si>
  <si>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</si>
  <si>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</si>
  <si>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</si>
  <si>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</si>
  <si>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</si>
  <si>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</si>
  <si>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</si>
  <si>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</si>
  <si>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</si>
  <si>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</si>
  <si>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</si>
  <si>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</si>
  <si>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</si>
  <si>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</si>
  <si>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</si>
  <si>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</si>
  <si>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</si>
  <si>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</si>
  <si>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</si>
  <si>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</si>
  <si>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</si>
  <si>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</si>
  <si>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</si>
  <si>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</si>
  <si>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</si>
  <si>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</si>
  <si>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</si>
  <si>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</si>
  <si>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</si>
  <si>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</si>
  <si>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</si>
  <si>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</si>
  <si>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</si>
  <si>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</si>
  <si>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</si>
  <si>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</si>
  <si>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</si>
  <si>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</si>
  <si>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</si>
  <si>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</si>
  <si>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</si>
  <si>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</si>
  <si>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</si>
  <si>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</si>
  <si>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</si>
  <si>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</si>
  <si>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</si>
  <si>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</si>
  <si>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</si>
  <si>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</si>
  <si>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</si>
  <si>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</si>
  <si>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</si>
  <si>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</si>
  <si>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</si>
  <si>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</si>
  <si>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</si>
  <si>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</si>
  <si>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</si>
  <si>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</si>
  <si>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</si>
  <si>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</si>
  <si>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</si>
  <si>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</si>
  <si>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</si>
  <si>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</si>
  <si>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</si>
  <si>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</si>
  <si>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</si>
  <si>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</si>
  <si>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</si>
  <si>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</si>
  <si>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</si>
  <si>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</si>
  <si>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</si>
  <si>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</si>
  <si>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</si>
  <si>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</si>
  <si>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</si>
  <si>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</si>
  <si>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</si>
  <si>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</si>
  <si>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</si>
  <si>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</si>
  <si>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</si>
  <si>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</si>
  <si>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</si>
  <si>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</si>
  <si>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</si>
  <si>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</si>
  <si>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</si>
  <si>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</si>
  <si>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</si>
  <si>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</si>
  <si>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</si>
  <si>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</si>
  <si>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</si>
  <si>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</si>
  <si>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</si>
  <si>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</si>
  <si>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</si>
  <si>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</si>
  <si>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</si>
  <si>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</si>
  <si>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</si>
  <si>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</si>
  <si>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</si>
  <si>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</si>
  <si>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</si>
  <si>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</si>
  <si>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</si>
  <si>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</si>
  <si>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</si>
  <si>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</si>
  <si>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</si>
  <si>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</si>
  <si>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</si>
  <si>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</si>
  <si>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</si>
  <si>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</si>
  <si>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</si>
  <si>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</si>
  <si>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</si>
  <si>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</si>
  <si>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</si>
  <si>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</si>
  <si>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</si>
  <si>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</si>
  <si>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</si>
  <si>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</si>
  <si>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</si>
  <si>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</si>
  <si>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</si>
  <si>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</si>
  <si>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</si>
  <si>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</si>
  <si>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</si>
  <si>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</si>
  <si>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</si>
  <si>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</si>
  <si>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</si>
  <si>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</si>
  <si>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</si>
  <si>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</si>
  <si>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</si>
  <si>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</si>
  <si>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</si>
  <si>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</si>
  <si>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</si>
  <si>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</si>
  <si>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</si>
  <si>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</si>
  <si>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</si>
  <si>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</si>
  <si>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</si>
  <si>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</si>
  <si>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</si>
  <si>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</si>
  <si>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</si>
  <si>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</si>
  <si>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</si>
  <si>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</si>
  <si>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</si>
  <si>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</si>
  <si>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</si>
  <si>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</si>
  <si>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</si>
  <si>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</si>
  <si>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</si>
  <si>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</si>
  <si>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</si>
  <si>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</si>
  <si>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</si>
  <si>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</si>
  <si>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</si>
  <si>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</si>
  <si>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</si>
  <si>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</si>
  <si>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</si>
  <si>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</si>
  <si>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</si>
  <si>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</si>
  <si>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</si>
  <si>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</si>
  <si>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</si>
  <si>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</si>
  <si>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</si>
  <si>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</si>
  <si>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</si>
  <si>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</si>
  <si>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</si>
  <si>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</si>
  <si>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</si>
  <si>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</si>
  <si>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</si>
  <si>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</si>
  <si>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</si>
  <si>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</si>
  <si>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</si>
  <si>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</si>
  <si>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</si>
  <si>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</si>
  <si>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</si>
  <si>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</si>
  <si>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</si>
  <si>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</si>
  <si>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</si>
  <si>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</si>
  <si>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</si>
  <si>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</si>
  <si>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</si>
  <si>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</si>
  <si>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</si>
  <si>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</si>
  <si>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</si>
  <si>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</si>
  <si>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</si>
  <si>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</si>
  <si>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</si>
  <si>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</si>
  <si>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</si>
  <si>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</si>
  <si>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</si>
  <si>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</si>
  <si>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</si>
  <si>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</si>
  <si>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</si>
  <si>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</si>
  <si>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</si>
  <si>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</si>
  <si>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</si>
  <si>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</si>
  <si>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</si>
  <si>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</si>
  <si>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</si>
  <si>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</si>
  <si>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</si>
  <si>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</si>
  <si>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</si>
  <si>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</si>
  <si>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</si>
  <si>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</si>
  <si>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</si>
  <si>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</si>
  <si>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</si>
  <si>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</si>
  <si>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</si>
  <si>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</si>
  <si>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</si>
  <si>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</si>
  <si>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</si>
  <si>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</si>
  <si>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</si>
  <si>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</si>
  <si>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</si>
  <si>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</si>
  <si>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</si>
  <si>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</si>
  <si>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</si>
  <si>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</si>
  <si>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</si>
  <si>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</si>
  <si>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</si>
  <si>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</si>
  <si>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</si>
  <si>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</si>
  <si>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</si>
  <si>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</si>
  <si>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</si>
  <si>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</si>
  <si>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</si>
  <si>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</si>
  <si>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</si>
  <si>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</si>
  <si>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</si>
  <si>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</si>
  <si>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</si>
  <si>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</si>
  <si>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</si>
  <si>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</si>
  <si>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</si>
  <si>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</si>
  <si>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</si>
  <si>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</si>
  <si>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</si>
  <si>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</si>
  <si>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</si>
  <si>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</si>
  <si>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</si>
  <si>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</si>
  <si>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</si>
  <si>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</si>
  <si>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</si>
  <si>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</si>
  <si>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</si>
  <si>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</si>
  <si>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</si>
  <si>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</si>
  <si>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</si>
  <si>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</si>
  <si>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</si>
  <si>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</si>
  <si>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</si>
  <si>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</si>
  <si>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</si>
  <si>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</si>
  <si>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</si>
  <si>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</si>
  <si>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</si>
  <si>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</si>
  <si>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</si>
  <si>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</si>
  <si>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</si>
  <si>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</si>
  <si>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</si>
  <si>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</si>
  <si>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</si>
  <si>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</si>
  <si>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</si>
  <si>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</si>
  <si>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</si>
  <si>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</si>
  <si>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</si>
  <si>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</si>
  <si>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</si>
  <si>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</si>
  <si>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</si>
  <si>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</si>
  <si>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</si>
  <si>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</si>
  <si>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</si>
  <si>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</si>
  <si>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</si>
  <si>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</si>
  <si>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</si>
  <si>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</si>
  <si>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</si>
  <si>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</si>
  <si>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</si>
  <si>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</si>
  <si>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</si>
  <si>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</si>
  <si>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</si>
  <si>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</si>
  <si>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</si>
  <si>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</si>
  <si>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</si>
  <si>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</si>
  <si>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</si>
  <si>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</si>
  <si>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</si>
  <si>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</si>
  <si>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</si>
  <si>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</si>
  <si>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</si>
  <si>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</si>
  <si>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</si>
  <si>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</si>
  <si>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</si>
  <si>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</si>
  <si>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</si>
  <si>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</si>
  <si>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</si>
  <si>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</si>
  <si>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</si>
  <si>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</si>
  <si>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</si>
  <si>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</si>
  <si>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</si>
  <si>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</si>
  <si>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</si>
  <si>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</si>
  <si>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</si>
  <si>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</si>
  <si>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</si>
  <si>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</si>
  <si>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</si>
  <si>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</si>
  <si>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</si>
  <si>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</si>
  <si>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</si>
  <si>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</si>
  <si>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</si>
  <si>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</si>
  <si>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</si>
  <si>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</si>
  <si>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</si>
  <si>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</si>
  <si>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</si>
  <si>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</si>
  <si>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</si>
  <si>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</si>
  <si>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</si>
  <si>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</si>
  <si>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</si>
  <si>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</si>
  <si>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</si>
  <si>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</si>
  <si>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</si>
  <si>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</si>
  <si>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</si>
  <si>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</si>
  <si>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</si>
  <si>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</si>
  <si>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</si>
  <si>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</si>
  <si>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</si>
  <si>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</si>
  <si>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</si>
  <si>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</si>
  <si>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</si>
  <si>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</si>
  <si>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</si>
  <si>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</si>
  <si>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</si>
  <si>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</si>
  <si>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</si>
  <si>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</si>
  <si>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</si>
  <si>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</si>
  <si>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</si>
  <si>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</si>
  <si>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</si>
  <si>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</si>
  <si>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</si>
  <si>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</si>
  <si>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</si>
  <si>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</si>
  <si>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</si>
  <si>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</si>
  <si>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</si>
  <si>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</si>
  <si>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</si>
  <si>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</si>
  <si>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</si>
  <si>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</si>
  <si>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</si>
  <si>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</si>
  <si>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</si>
  <si>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</si>
  <si>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</si>
  <si>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</si>
  <si>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</si>
  <si>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</si>
  <si>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</si>
  <si>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</si>
  <si>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</si>
  <si>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</si>
  <si>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</si>
  <si>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</si>
  <si>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</si>
  <si>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</si>
  <si>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</si>
  <si>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</si>
  <si>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</si>
  <si>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</si>
  <si>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</si>
  <si>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</si>
  <si>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</si>
  <si>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</si>
  <si>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</si>
  <si>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</si>
  <si>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</si>
  <si>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</si>
  <si>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</si>
  <si>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</si>
  <si>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</si>
  <si>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</si>
  <si>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</si>
  <si>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</si>
  <si>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</si>
  <si>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</si>
  <si>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</si>
  <si>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</si>
  <si>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</si>
  <si>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</si>
  <si>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</si>
  <si>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</si>
  <si>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</si>
  <si>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</si>
  <si>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</si>
  <si>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</si>
  <si>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</si>
  <si>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</si>
  <si>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</si>
  <si>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</si>
  <si>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</si>
  <si>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</si>
  <si>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</si>
  <si>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</si>
  <si>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</si>
  <si>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</si>
  <si>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</si>
  <si>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</si>
  <si>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</si>
  <si>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</si>
  <si>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</si>
  <si>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</si>
  <si>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</si>
  <si>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</si>
  <si>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</si>
  <si>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</si>
  <si>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</si>
  <si>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</si>
  <si>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</si>
  <si>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</si>
  <si>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</si>
  <si>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</si>
  <si>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</si>
  <si>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</si>
  <si>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</si>
  <si>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</si>
  <si>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</si>
  <si>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</si>
  <si>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</si>
  <si>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</si>
  <si>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</si>
  <si>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</si>
  <si>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</si>
  <si>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</si>
  <si>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</si>
  <si>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</si>
  <si>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</si>
  <si>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</si>
  <si>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</si>
  <si>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</si>
  <si>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</si>
  <si>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</si>
  <si>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</si>
  <si>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</si>
  <si>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</si>
  <si>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</si>
  <si>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</si>
  <si>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</si>
  <si>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</si>
  <si>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</si>
  <si>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</si>
  <si>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</si>
  <si>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</si>
  <si>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</si>
  <si>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</si>
  <si>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</si>
  <si>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</si>
  <si>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</si>
  <si>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</si>
  <si>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</si>
  <si>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</si>
  <si>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</si>
  <si>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</si>
  <si>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</si>
  <si>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</si>
  <si>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</si>
  <si>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</si>
  <si>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</si>
  <si>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</si>
  <si>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</si>
  <si>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</si>
  <si>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</si>
  <si>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</si>
  <si>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</si>
  <si>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</si>
  <si>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</si>
  <si>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</si>
  <si>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</si>
  <si>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</si>
  <si>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</si>
  <si>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</si>
  <si>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</si>
  <si>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</si>
  <si>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</si>
  <si>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</si>
  <si>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</si>
  <si>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</si>
  <si>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</si>
  <si>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</si>
  <si>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</si>
  <si>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</si>
  <si>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</si>
  <si>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</si>
  <si>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</si>
  <si>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</si>
  <si>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</si>
  <si>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</si>
  <si>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</si>
  <si>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</si>
  <si>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</si>
  <si>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</si>
  <si>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</si>
  <si>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</si>
  <si>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</si>
  <si>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</si>
  <si>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</si>
  <si>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</si>
  <si>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</si>
  <si>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</si>
  <si>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</si>
  <si>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</si>
  <si>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</si>
  <si>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</si>
  <si>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</si>
  <si>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</si>
  <si>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</si>
  <si>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</si>
  <si>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</si>
  <si>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</si>
  <si>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</si>
  <si>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</si>
  <si>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</si>
  <si>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</si>
  <si>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</si>
  <si>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</si>
  <si>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</si>
  <si>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</si>
  <si>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</si>
  <si>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</si>
  <si>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</si>
  <si>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</si>
  <si>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</si>
  <si>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</si>
  <si>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</si>
  <si>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</si>
  <si>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</si>
  <si>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</si>
  <si>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</si>
  <si>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</si>
  <si>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</si>
  <si>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</si>
  <si>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</si>
  <si>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</si>
  <si>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</si>
  <si>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</si>
  <si>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</si>
  <si>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</si>
  <si>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</si>
  <si>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</si>
  <si>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</si>
  <si>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</si>
  <si>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</si>
  <si>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</si>
  <si>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</si>
  <si>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</si>
  <si>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</si>
  <si>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</si>
  <si>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</si>
  <si>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</si>
  <si>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</si>
  <si>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</si>
  <si>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</si>
  <si>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</si>
  <si>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</si>
  <si>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</si>
  <si>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</si>
  <si>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</si>
  <si>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</si>
  <si>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</si>
  <si>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</si>
  <si>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</si>
  <si>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</si>
  <si>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</si>
  <si>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</si>
  <si>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</si>
  <si>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</si>
  <si>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</si>
  <si>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</si>
  <si>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</si>
  <si>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</si>
  <si>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</si>
  <si>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</si>
  <si>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</si>
  <si>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</si>
  <si>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</si>
  <si>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</si>
  <si>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</si>
  <si>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</si>
  <si>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</si>
  <si>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</si>
  <si>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</si>
  <si>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</si>
  <si>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</si>
  <si>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</si>
  <si>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</si>
  <si>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</si>
  <si>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</si>
  <si>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</si>
  <si>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</si>
  <si>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</si>
  <si>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</si>
  <si>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</si>
  <si>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</si>
  <si>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</si>
  <si>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</si>
  <si>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</si>
  <si>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</si>
  <si>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</si>
  <si>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</si>
  <si>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</si>
  <si>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</si>
  <si>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</si>
  <si>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</si>
  <si>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</si>
  <si>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</si>
  <si>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</si>
  <si>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</si>
  <si>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</si>
  <si>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</si>
  <si>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</si>
  <si>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</si>
  <si>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</si>
  <si>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</si>
  <si>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</si>
  <si>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</si>
  <si>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</si>
  <si>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</si>
  <si>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</si>
  <si>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</si>
  <si>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</si>
  <si>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</si>
  <si>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</si>
  <si>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</si>
  <si>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</si>
  <si>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</si>
  <si>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</si>
  <si>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</si>
  <si>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</si>
  <si>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</si>
  <si>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</si>
  <si>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</si>
  <si>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</si>
  <si>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</si>
  <si>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</si>
  <si>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</si>
  <si>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</si>
  <si>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</si>
  <si>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</si>
  <si>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</si>
  <si>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</si>
  <si>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</si>
  <si>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</si>
  <si>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</si>
  <si>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</si>
  <si>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</si>
  <si>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</si>
  <si>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</si>
  <si>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</si>
  <si>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</si>
  <si>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</si>
  <si>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</si>
  <si>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</si>
  <si>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</si>
  <si>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</si>
  <si>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</si>
  <si>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</si>
  <si>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</si>
  <si>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</si>
  <si>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</si>
  <si>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</si>
  <si>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</si>
  <si>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</si>
  <si>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</si>
  <si>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</si>
  <si>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</si>
  <si>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</si>
  <si>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</si>
  <si>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</si>
  <si>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</si>
  <si>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</si>
  <si>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</si>
  <si>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</si>
  <si>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</si>
  <si>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</si>
  <si>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</si>
  <si>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</si>
  <si>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</si>
  <si>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</si>
  <si>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</si>
  <si>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</si>
  <si>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</si>
  <si>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</si>
  <si>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</si>
  <si>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</si>
  <si>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</si>
  <si>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</si>
  <si>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</si>
  <si>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</si>
  <si>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</si>
  <si>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</si>
  <si>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</si>
  <si>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</si>
  <si>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</si>
  <si>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</si>
  <si>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</si>
  <si>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</si>
  <si>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</si>
  <si>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</si>
  <si>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</si>
  <si>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</si>
  <si>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</si>
  <si>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</si>
  <si>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</si>
  <si>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</si>
  <si>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</si>
  <si>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</si>
  <si>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</si>
  <si>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</si>
  <si>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</si>
  <si>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</si>
  <si>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</si>
  <si>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</si>
  <si>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</si>
  <si>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</si>
  <si>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</si>
  <si>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</si>
  <si>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</si>
  <si>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</si>
  <si>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</si>
  <si>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</si>
  <si>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</si>
  <si>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</si>
  <si>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</si>
  <si>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</si>
  <si>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</si>
  <si>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</si>
  <si>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</si>
  <si>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</si>
  <si>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</si>
  <si>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</si>
  <si>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</si>
  <si>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</si>
  <si>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</si>
  <si>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</si>
  <si>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</si>
  <si>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</si>
  <si>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</si>
  <si>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</si>
  <si>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</si>
  <si>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</si>
  <si>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</si>
  <si>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</si>
  <si>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</si>
  <si>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</si>
  <si>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</si>
  <si>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</si>
  <si>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</si>
  <si>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</si>
  <si>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</si>
  <si>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</si>
  <si>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</si>
  <si>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</si>
  <si>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</si>
  <si>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</si>
  <si>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</si>
  <si>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</si>
  <si>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</si>
  <si>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</si>
  <si>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</si>
  <si>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</si>
  <si>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</si>
  <si>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</si>
  <si>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</si>
  <si>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</si>
  <si>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</si>
  <si>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</si>
  <si>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</si>
  <si>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</si>
  <si>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</si>
  <si>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</si>
  <si>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</si>
  <si>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</si>
  <si>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</si>
  <si>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</si>
  <si>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</si>
  <si>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</si>
  <si>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</si>
  <si>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</si>
  <si>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</si>
  <si>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</si>
  <si>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</si>
  <si>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</si>
  <si>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</si>
  <si>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</si>
  <si>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</si>
  <si>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</si>
  <si>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</si>
  <si>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</si>
  <si>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</si>
  <si>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</si>
  <si>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</si>
  <si>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</si>
  <si>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</si>
  <si>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</si>
  <si>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</si>
  <si>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</si>
  <si>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</si>
  <si>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</si>
  <si>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</si>
  <si>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</si>
  <si>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</si>
  <si>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</si>
  <si>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</si>
  <si>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</si>
  <si>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</si>
  <si>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</si>
  <si>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</si>
  <si>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</si>
  <si>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</si>
  <si>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</si>
  <si>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</si>
  <si>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</si>
  <si>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</si>
  <si>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</si>
  <si>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</si>
  <si>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</si>
  <si>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</si>
  <si>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</si>
  <si>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</si>
  <si>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</si>
  <si>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</si>
  <si>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</si>
  <si>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</si>
  <si>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</si>
  <si>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</si>
  <si>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</si>
  <si>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</si>
  <si>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</si>
  <si>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</si>
  <si>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</si>
  <si>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</si>
  <si>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</si>
  <si>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</si>
  <si>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</si>
  <si>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</si>
  <si>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</si>
  <si>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</si>
  <si>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</si>
  <si>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</si>
  <si>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</si>
  <si>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</si>
  <si>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</si>
  <si>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</si>
  <si>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</si>
  <si>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</si>
  <si>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</si>
  <si>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</si>
  <si>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</si>
  <si>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</si>
  <si>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</si>
  <si>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</si>
  <si>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</si>
  <si>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</si>
  <si>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</si>
  <si>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</si>
  <si>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</si>
  <si>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</si>
  <si>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</si>
  <si>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</si>
  <si>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</si>
  <si>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</si>
  <si>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</si>
  <si>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</si>
  <si>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</si>
  <si>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</si>
  <si>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</si>
  <si>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</si>
  <si>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</si>
  <si>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</si>
  <si>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</si>
  <si>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</si>
  <si>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</si>
  <si>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</si>
  <si>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</si>
  <si>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</si>
  <si>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</si>
  <si>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</si>
  <si>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</si>
  <si>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</si>
  <si>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</si>
  <si>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</si>
  <si>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</si>
  <si>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</si>
  <si>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</si>
  <si>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</si>
  <si>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</si>
  <si>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</si>
  <si>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</si>
  <si>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</si>
  <si>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</si>
  <si>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</si>
  <si>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</si>
  <si>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</si>
  <si>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</si>
  <si>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</si>
  <si>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</si>
  <si>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</si>
  <si>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</si>
  <si>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</si>
  <si>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</si>
  <si>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</si>
  <si>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</si>
  <si>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</si>
  <si>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</si>
  <si>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</si>
  <si>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</si>
  <si>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</si>
  <si>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</si>
  <si>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</si>
  <si>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</si>
  <si>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</si>
  <si>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</si>
  <si>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</si>
  <si>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</si>
  <si>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</si>
  <si>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</si>
  <si>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</si>
  <si>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</si>
  <si>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</si>
  <si>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</si>
  <si>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</si>
  <si>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</si>
  <si>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</si>
  <si>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</si>
  <si>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</si>
  <si>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</si>
  <si>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</si>
  <si>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</si>
  <si>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</si>
  <si>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</si>
  <si>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</si>
  <si>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</si>
  <si>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</si>
  <si>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</si>
  <si>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</si>
  <si>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</si>
  <si>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</si>
  <si>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</si>
  <si>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</si>
  <si>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</si>
  <si>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</si>
  <si>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</si>
  <si>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</si>
  <si>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</si>
  <si>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</si>
  <si>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</si>
  <si>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</si>
  <si>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</si>
  <si>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</si>
  <si>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</si>
  <si>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</si>
  <si>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</si>
  <si>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</si>
  <si>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</si>
  <si>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</si>
  <si>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</si>
  <si>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</si>
  <si>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</si>
  <si>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</si>
  <si>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</si>
  <si>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</si>
  <si>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</si>
  <si>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</si>
  <si>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</si>
  <si>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</si>
  <si>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</si>
  <si>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</si>
  <si>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</si>
  <si>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</si>
  <si>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</si>
  <si>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</si>
  <si>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</si>
  <si>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</si>
  <si>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</si>
  <si>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</si>
  <si>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</si>
  <si>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</si>
  <si>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</si>
  <si>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</si>
  <si>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</si>
  <si>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</si>
  <si>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</si>
  <si>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</si>
  <si>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</si>
  <si>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</si>
  <si>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</si>
  <si>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</si>
  <si>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</si>
  <si>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</si>
  <si>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</si>
  <si>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</si>
  <si>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</si>
  <si>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</si>
  <si>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</si>
  <si>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</si>
  <si>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</si>
  <si>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</si>
  <si>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</si>
  <si>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</si>
  <si>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</si>
  <si>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</si>
  <si>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</si>
  <si>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</si>
  <si>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</si>
  <si>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</si>
  <si>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</si>
  <si>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</si>
  <si>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</si>
  <si>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</si>
  <si>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</si>
  <si>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</si>
  <si>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</si>
  <si>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</si>
  <si>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</si>
  <si>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</si>
  <si>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</si>
  <si>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</si>
  <si>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</si>
  <si>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</si>
  <si>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</si>
  <si>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</si>
  <si>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</si>
  <si>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</si>
  <si>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</si>
  <si>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</si>
  <si>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</si>
  <si>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</si>
  <si>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</si>
  <si>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</si>
  <si>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</si>
  <si>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</si>
  <si>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</si>
  <si>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</si>
  <si>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</si>
  <si>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</si>
  <si>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</si>
  <si>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</si>
  <si>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</si>
  <si>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</si>
  <si>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</si>
  <si>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</si>
  <si>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</si>
  <si>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</si>
  <si>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</si>
  <si>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</si>
  <si>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</si>
  <si>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</si>
  <si>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</si>
  <si>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</si>
  <si>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</si>
  <si>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</si>
  <si>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</si>
  <si>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</si>
  <si>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</si>
  <si>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</si>
  <si>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</si>
  <si>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</si>
  <si>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</si>
  <si>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</si>
  <si>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</si>
  <si>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</si>
  <si>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</si>
  <si>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</si>
  <si>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</si>
  <si>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</si>
  <si>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</si>
  <si>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</si>
  <si>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</si>
  <si>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</si>
  <si>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</si>
  <si>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</si>
  <si>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</si>
  <si>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</si>
  <si>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</si>
  <si>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</si>
  <si>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</si>
  <si>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</si>
  <si>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</si>
  <si>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</si>
  <si>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</si>
  <si>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</si>
  <si>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</si>
  <si>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</si>
  <si>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</si>
  <si>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</si>
  <si>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</si>
  <si>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</si>
  <si>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</si>
  <si>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</si>
  <si>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</si>
  <si>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</si>
  <si>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</si>
  <si>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</si>
  <si>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</si>
  <si>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</si>
  <si>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</si>
  <si>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</si>
  <si>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</si>
  <si>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</si>
  <si>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</si>
  <si>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</si>
  <si>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</si>
  <si>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</si>
  <si>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</si>
  <si>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</si>
  <si>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</si>
  <si>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</si>
  <si>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</si>
  <si>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</si>
  <si>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</si>
  <si>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</si>
  <si>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</si>
  <si>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</si>
  <si>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</si>
  <si>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</si>
  <si>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</si>
  <si>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</si>
  <si>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</si>
  <si>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</si>
  <si>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</si>
  <si>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</si>
  <si>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</si>
  <si>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</si>
  <si>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</si>
  <si>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</si>
  <si>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</si>
  <si>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</si>
  <si>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</si>
  <si>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</si>
  <si>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</si>
  <si>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</si>
  <si>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</si>
  <si>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</si>
  <si>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</si>
  <si>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</si>
  <si>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</si>
  <si>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</si>
  <si>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</si>
  <si>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</si>
  <si>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</si>
  <si>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</si>
  <si>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</si>
  <si>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</si>
  <si>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</si>
  <si>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</si>
  <si>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</si>
  <si>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</si>
  <si>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</si>
  <si>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</si>
  <si>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</si>
  <si>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</si>
  <si>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</si>
  <si>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</si>
  <si>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</si>
  <si>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</si>
  <si>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</si>
  <si>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</si>
  <si>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</si>
  <si>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</si>
  <si>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</si>
  <si>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</si>
  <si>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</si>
  <si>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</si>
  <si>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</si>
  <si>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</si>
  <si>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</si>
  <si>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</si>
  <si>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</si>
  <si>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</si>
  <si>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</si>
  <si>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</si>
  <si>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</si>
  <si>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</si>
  <si>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</si>
  <si>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</si>
  <si>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</si>
  <si>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</si>
  <si>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</si>
  <si>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</si>
  <si>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</si>
  <si>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</si>
  <si>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</si>
  <si>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</si>
  <si>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</si>
  <si>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</si>
  <si>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</si>
  <si>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</si>
  <si>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</si>
  <si>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</si>
  <si>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</si>
  <si>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</si>
  <si>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</si>
  <si>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</si>
  <si>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</si>
  <si>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</si>
  <si>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</si>
  <si>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</si>
  <si>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</si>
  <si>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</si>
  <si>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</si>
  <si>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</si>
  <si>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</si>
  <si>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</si>
  <si>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</si>
  <si>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</si>
  <si>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</si>
  <si>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</si>
  <si>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</si>
  <si>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</si>
  <si>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</si>
  <si>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</si>
  <si>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</si>
  <si>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</si>
  <si>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</si>
  <si>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</si>
  <si>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</si>
  <si>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</si>
  <si>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</si>
  <si>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</si>
  <si>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</si>
  <si>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</si>
  <si>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</si>
  <si>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</si>
  <si>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</si>
  <si>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</si>
  <si>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</si>
  <si>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</si>
  <si>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</si>
  <si>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</si>
  <si>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</si>
  <si>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</si>
  <si>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</si>
  <si>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</si>
  <si>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</si>
  <si>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</si>
  <si>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</si>
  <si>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</si>
  <si>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</si>
  <si>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</si>
  <si>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</si>
  <si>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</si>
  <si>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</si>
  <si>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</si>
  <si>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</si>
  <si>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</si>
  <si>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</si>
  <si>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</si>
  <si>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</si>
  <si>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</si>
  <si>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</si>
  <si>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</si>
  <si>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</si>
  <si>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</si>
  <si>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</si>
  <si>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</si>
  <si>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</si>
  <si>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</si>
  <si>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</si>
  <si>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</si>
  <si>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</si>
  <si>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</si>
  <si>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</si>
  <si>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</si>
  <si>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</si>
  <si>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</si>
  <si>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</si>
  <si>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</si>
  <si>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</si>
  <si>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</si>
  <si>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</si>
  <si>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</si>
  <si>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</si>
  <si>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</si>
  <si>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</si>
  <si>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</si>
  <si>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</si>
  <si>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</si>
  <si>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</si>
  <si>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</si>
  <si>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</si>
  <si>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</si>
  <si>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</si>
  <si>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</si>
  <si>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</si>
  <si>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</si>
  <si>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</si>
  <si>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</si>
  <si>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</si>
  <si>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</si>
  <si>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</si>
  <si>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</si>
  <si>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</si>
  <si>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</si>
  <si>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</si>
  <si>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</si>
  <si>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</si>
  <si>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</si>
  <si>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</si>
  <si>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</si>
  <si>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</si>
  <si>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</si>
  <si>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</si>
  <si>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</si>
  <si>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</si>
  <si>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</si>
  <si>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</si>
  <si>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</si>
  <si>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</si>
  <si>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</si>
  <si>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</si>
  <si>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</si>
  <si>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</si>
  <si>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</si>
  <si>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</si>
  <si>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</si>
  <si>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</si>
  <si>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</si>
  <si>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</si>
  <si>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</si>
  <si>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</si>
  <si>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</si>
  <si>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</si>
  <si>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</si>
  <si>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</si>
  <si>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</si>
  <si>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</si>
  <si>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</si>
  <si>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</si>
  <si>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</si>
  <si>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</si>
  <si>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</si>
  <si>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</si>
  <si>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</si>
  <si>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</si>
  <si>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</si>
  <si>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</si>
  <si>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</si>
  <si>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</si>
  <si>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</si>
  <si>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</si>
  <si>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</si>
  <si>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</si>
  <si>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</si>
  <si>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</si>
  <si>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</si>
  <si>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</si>
  <si>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</si>
  <si>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</si>
  <si>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</si>
  <si>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</si>
  <si>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</si>
  <si>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</si>
  <si>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</si>
  <si>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</si>
  <si>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</si>
  <si>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</si>
  <si>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</si>
  <si>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</si>
  <si>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</si>
  <si>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</si>
  <si>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</si>
  <si>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</si>
  <si>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</si>
  <si>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</si>
  <si>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</si>
  <si>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</si>
  <si>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</si>
  <si>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</si>
  <si>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</si>
  <si>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</si>
  <si>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</si>
  <si>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</si>
  <si>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</si>
  <si>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</si>
  <si>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</si>
  <si>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</si>
  <si>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</si>
  <si>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</si>
  <si>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</si>
  <si>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</si>
  <si>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</si>
  <si>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</si>
  <si>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</si>
  <si>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</si>
  <si>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</si>
  <si>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</si>
  <si>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</si>
  <si>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</si>
  <si>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</si>
  <si>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</si>
  <si>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</si>
  <si>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</si>
  <si>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</si>
  <si>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</si>
  <si>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</si>
  <si>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</si>
  <si>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</si>
  <si>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</si>
  <si>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</si>
  <si>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</si>
  <si>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</si>
  <si>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</si>
  <si>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</si>
  <si>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</si>
  <si>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</si>
  <si>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</si>
  <si>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</si>
  <si>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</si>
  <si>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</si>
  <si>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</si>
  <si>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</si>
  <si>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</si>
  <si>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</si>
  <si>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</si>
  <si>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</si>
  <si>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</si>
  <si>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</si>
  <si>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</si>
  <si>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</si>
  <si>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</si>
  <si>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</si>
  <si>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</si>
  <si>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</si>
  <si>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</si>
  <si>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</si>
  <si>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</si>
  <si>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</si>
  <si>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</si>
  <si>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</si>
  <si>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</si>
  <si>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</si>
  <si>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</si>
  <si>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</si>
  <si>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</si>
  <si>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</si>
  <si>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</si>
  <si>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</si>
  <si>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</si>
  <si>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</si>
  <si>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</si>
  <si>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</si>
  <si>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</si>
  <si>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</si>
  <si>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</si>
  <si>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</si>
  <si>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</si>
  <si>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</si>
  <si>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</si>
  <si>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</si>
  <si>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</si>
  <si>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</si>
  <si>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</si>
  <si>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</si>
  <si>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</si>
  <si>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</si>
  <si>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</si>
  <si>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</si>
  <si>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</si>
  <si>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</si>
  <si>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</si>
  <si>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</si>
  <si>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</si>
  <si>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</si>
  <si>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</si>
  <si>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</si>
  <si>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</si>
  <si>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</si>
  <si>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</si>
  <si>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</si>
  <si>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</si>
  <si>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</si>
  <si>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</si>
  <si>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</si>
  <si>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</si>
  <si>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</si>
  <si>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</si>
  <si>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</si>
  <si>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</si>
  <si>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</si>
  <si>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</si>
  <si>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</si>
  <si>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</si>
  <si>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</si>
  <si>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</si>
  <si>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</si>
  <si>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</si>
  <si>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</si>
  <si>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</si>
  <si>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</si>
  <si>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</si>
  <si>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</si>
  <si>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</si>
  <si>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</si>
  <si>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</si>
  <si>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</si>
  <si>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</si>
  <si>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</si>
  <si>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</si>
  <si>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</si>
  <si>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</si>
  <si>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</si>
  <si>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</si>
  <si>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</si>
  <si>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</si>
  <si>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</si>
  <si>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</si>
  <si>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</si>
  <si>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</si>
  <si>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</si>
  <si>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</si>
  <si>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</si>
  <si>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</si>
  <si>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</si>
  <si>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</si>
  <si>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</si>
  <si>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</si>
  <si>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</si>
  <si>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</si>
  <si>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</si>
  <si>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</si>
  <si>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</si>
  <si>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</si>
  <si>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</si>
  <si>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</si>
  <si>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</si>
  <si>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</si>
  <si>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</si>
  <si>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</si>
  <si>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</si>
  <si>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</si>
  <si>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</si>
  <si>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</si>
  <si>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</si>
  <si>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</si>
  <si>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</si>
  <si>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</si>
  <si>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</si>
  <si>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</si>
  <si>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</si>
  <si>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</si>
  <si>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</si>
  <si>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</si>
  <si>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</si>
  <si>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</si>
  <si>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</si>
  <si>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</si>
  <si>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</si>
  <si>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</si>
  <si>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</si>
  <si>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</si>
  <si>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</si>
  <si>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</si>
  <si>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</si>
  <si>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</si>
  <si>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</si>
  <si>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</si>
  <si>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</si>
  <si>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</si>
  <si>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</si>
  <si>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</si>
  <si>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</si>
  <si>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</si>
  <si>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</si>
  <si>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</si>
  <si>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</si>
  <si>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</si>
  <si>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</si>
  <si>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</si>
  <si>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</si>
  <si>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</si>
  <si>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</si>
  <si>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</si>
  <si>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</si>
  <si>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</si>
  <si>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</si>
  <si>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</si>
  <si>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</si>
  <si>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</si>
  <si>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</si>
  <si>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</si>
  <si>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</si>
  <si>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</si>
  <si>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</si>
  <si>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</si>
  <si>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</si>
  <si>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</si>
  <si>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</si>
  <si>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</si>
  <si>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</si>
  <si>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</si>
  <si>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</si>
  <si>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</si>
  <si>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</si>
  <si>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</si>
  <si>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</si>
  <si>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</si>
  <si>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</si>
  <si>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</si>
  <si>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</si>
  <si>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</si>
  <si>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</si>
  <si>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</si>
  <si>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</si>
  <si>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</si>
  <si>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</si>
  <si>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</si>
  <si>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</si>
  <si>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</si>
  <si>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</si>
  <si>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</si>
  <si>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</si>
  <si>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</si>
  <si>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</si>
  <si>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</si>
  <si>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</si>
  <si>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</si>
  <si>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</si>
  <si>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</si>
  <si>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</si>
  <si>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</si>
  <si>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</si>
  <si>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</si>
  <si>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</si>
  <si>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</si>
  <si>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</si>
  <si>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</si>
  <si>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</si>
  <si>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</si>
  <si>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</si>
  <si>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</si>
  <si>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</si>
  <si>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</si>
  <si>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</si>
  <si>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</si>
  <si>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</si>
  <si>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</si>
  <si>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</si>
  <si>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</si>
  <si>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</si>
  <si>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</si>
  <si>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</si>
  <si>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</si>
  <si>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</si>
  <si>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</si>
  <si>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</si>
  <si>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</si>
  <si>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</si>
  <si>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</si>
  <si>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</si>
  <si>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</si>
  <si>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</si>
  <si>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</si>
  <si>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</si>
  <si>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</si>
  <si>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</si>
  <si>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</si>
  <si>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</si>
  <si>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</si>
  <si>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</si>
  <si>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</si>
  <si>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</si>
  <si>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</si>
  <si>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</si>
  <si>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</si>
  <si>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</si>
  <si>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</si>
  <si>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</si>
  <si>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</si>
  <si>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</si>
  <si>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</si>
  <si>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</si>
  <si>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</si>
  <si>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</si>
  <si>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</si>
  <si>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</si>
  <si>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</si>
  <si>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</si>
  <si>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</si>
  <si>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</si>
  <si>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</si>
  <si>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</si>
  <si>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</si>
  <si>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</si>
  <si>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</si>
  <si>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</si>
  <si>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</si>
  <si>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</si>
  <si>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</si>
  <si>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</si>
  <si>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</si>
  <si>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</si>
  <si>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</si>
  <si>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</si>
  <si>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</si>
  <si>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</si>
  <si>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</si>
  <si>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</si>
  <si>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</si>
  <si>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</si>
  <si>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</si>
  <si>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</si>
  <si>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</si>
  <si>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</si>
  <si>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</si>
  <si>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</si>
  <si>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</si>
  <si>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</si>
  <si>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</si>
  <si>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</si>
  <si>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</si>
  <si>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</si>
  <si>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</si>
  <si>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</si>
  <si>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</si>
  <si>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</si>
  <si>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</si>
  <si>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</si>
  <si>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</si>
  <si>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</si>
  <si>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</si>
  <si>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</si>
  <si>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</si>
  <si>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</si>
  <si>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</si>
  <si>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</si>
  <si>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</si>
  <si>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</si>
  <si>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</si>
  <si>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</si>
  <si>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</si>
  <si>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</si>
  <si>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</si>
  <si>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</si>
  <si>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</si>
  <si>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</si>
  <si>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</si>
  <si>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</si>
  <si>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</si>
  <si>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</si>
  <si>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</si>
  <si>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</si>
  <si>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</si>
  <si>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</si>
  <si>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</si>
  <si>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</si>
  <si>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</si>
  <si>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</si>
  <si>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</si>
  <si>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</si>
  <si>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</si>
  <si>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</si>
  <si>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</si>
  <si>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</si>
  <si>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</si>
  <si>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</si>
  <si>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</si>
  <si>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</si>
  <si>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</si>
  <si>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</si>
  <si>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</si>
  <si>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</si>
  <si>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</si>
  <si>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</si>
  <si>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</si>
  <si>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</si>
  <si>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</si>
  <si>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</si>
  <si>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</si>
  <si>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</si>
  <si>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</si>
  <si>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</si>
  <si>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</si>
  <si>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</si>
  <si>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</si>
  <si>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</si>
  <si>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</si>
  <si>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</si>
  <si>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</si>
  <si>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</si>
  <si>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</si>
  <si>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</si>
  <si>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</si>
  <si>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</si>
  <si>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</si>
  <si>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</si>
  <si>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</si>
  <si>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</si>
  <si>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</si>
  <si>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</si>
  <si>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</si>
  <si>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</si>
  <si>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</si>
  <si>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</si>
  <si>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</si>
  <si>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</si>
  <si>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</si>
  <si>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</si>
  <si>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</si>
  <si>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</si>
  <si>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</si>
  <si>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</si>
  <si>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</si>
  <si>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</si>
  <si>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</si>
  <si>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</si>
  <si>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</si>
  <si>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</si>
  <si>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</si>
  <si>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</si>
  <si>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</si>
  <si>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</si>
  <si>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</si>
  <si>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</si>
  <si>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</si>
  <si>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</si>
  <si>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</si>
  <si>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</si>
  <si>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</si>
  <si>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</si>
  <si>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</si>
  <si>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</si>
  <si>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</si>
  <si>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</si>
  <si>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</si>
  <si>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</si>
  <si>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</si>
  <si>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</si>
  <si>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</si>
  <si>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</si>
  <si>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</si>
  <si>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</si>
  <si>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</si>
  <si>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</si>
  <si>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</si>
  <si>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</si>
  <si>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</si>
  <si>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</si>
  <si>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</si>
  <si>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</si>
  <si>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</si>
  <si>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</si>
  <si>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</si>
  <si>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</si>
  <si>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</si>
  <si>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</si>
  <si>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</si>
  <si>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</si>
  <si>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</si>
  <si>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</si>
  <si>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</si>
  <si>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</si>
  <si>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</si>
  <si>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</si>
  <si>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</si>
  <si>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</si>
  <si>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</si>
  <si>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</si>
  <si>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</si>
  <si>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</si>
  <si>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</si>
  <si>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</si>
  <si>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</si>
  <si>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</si>
  <si>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</si>
  <si>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</si>
  <si>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</si>
  <si>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</si>
  <si>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</si>
  <si>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</si>
  <si>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</si>
  <si>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</si>
  <si>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</si>
  <si>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</si>
  <si>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</si>
  <si>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</si>
  <si>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</si>
  <si>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</si>
  <si>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</si>
  <si>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</si>
  <si>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</si>
  <si>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</si>
  <si>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</si>
  <si>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</si>
  <si>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</si>
  <si>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</si>
  <si>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</si>
  <si>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</si>
  <si>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</si>
  <si>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</si>
  <si>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</si>
  <si>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</si>
  <si>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</si>
  <si>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</si>
  <si>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</si>
  <si>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</si>
  <si>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</si>
  <si>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</si>
  <si>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</si>
  <si>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</si>
  <si>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</si>
  <si>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</si>
  <si>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</si>
  <si>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</si>
  <si>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</si>
  <si>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</si>
  <si>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</si>
  <si>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</si>
  <si>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</si>
  <si>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</si>
  <si>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</si>
  <si>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</si>
  <si>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</si>
  <si>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</si>
  <si>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</si>
  <si>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</si>
  <si>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</si>
  <si>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</si>
  <si>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</si>
  <si>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</si>
  <si>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</si>
  <si>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</si>
  <si>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</si>
  <si>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</si>
  <si>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</si>
  <si>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</si>
  <si>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</si>
  <si>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</si>
  <si>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</si>
  <si>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</si>
  <si>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</si>
  <si>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</si>
  <si>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</si>
  <si>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</si>
  <si>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</si>
  <si>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</si>
  <si>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</si>
  <si>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</si>
  <si>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</si>
  <si>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</si>
  <si>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</si>
  <si>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</si>
  <si>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</si>
  <si>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</si>
  <si>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</si>
  <si>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</si>
  <si>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</si>
  <si>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</si>
  <si>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</si>
  <si>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</si>
  <si>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</si>
  <si>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</si>
  <si>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</si>
  <si>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</si>
  <si>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</si>
  <si>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</si>
  <si>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</si>
  <si>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</si>
  <si>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</si>
  <si>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</si>
  <si>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</si>
  <si>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</si>
  <si>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</si>
  <si>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</si>
  <si>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</si>
  <si>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</si>
  <si>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</si>
  <si>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</si>
  <si>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</si>
  <si>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</si>
  <si>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</si>
  <si>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</si>
  <si>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</si>
  <si>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</si>
  <si>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</si>
  <si>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</si>
  <si>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</si>
  <si>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</si>
  <si>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</si>
  <si>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</si>
  <si>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</si>
  <si>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</si>
  <si>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</si>
  <si>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</si>
  <si>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</si>
  <si>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</si>
  <si>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</si>
  <si>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</si>
  <si>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</si>
  <si>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</si>
  <si>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</si>
  <si>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</si>
  <si>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</si>
  <si>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</si>
  <si>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</si>
  <si>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</si>
  <si>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</si>
  <si>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</si>
  <si>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</si>
  <si>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</si>
  <si>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</si>
  <si>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</si>
  <si>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</si>
  <si>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</si>
  <si>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</si>
  <si>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</si>
  <si>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</si>
  <si>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</si>
  <si>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</si>
  <si>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</si>
  <si>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</si>
  <si>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</si>
  <si>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</si>
  <si>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</si>
  <si>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</si>
  <si>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</si>
  <si>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</si>
  <si>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</si>
  <si>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</si>
  <si>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</si>
  <si>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</si>
  <si>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</si>
  <si>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</si>
  <si>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</si>
  <si>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</si>
  <si>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</si>
  <si>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</si>
  <si>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</si>
  <si>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</si>
  <si>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</si>
  <si>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</si>
  <si>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</si>
  <si>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</si>
  <si>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</si>
  <si>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</si>
  <si>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</si>
  <si>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</si>
  <si>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</si>
  <si>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</si>
  <si>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</si>
  <si>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</si>
  <si>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</si>
  <si>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</si>
  <si>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</si>
  <si>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</si>
  <si>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</si>
  <si>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</si>
  <si>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</si>
  <si>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</si>
  <si>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</si>
  <si>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</si>
  <si>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</si>
  <si>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</si>
  <si>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</si>
  <si>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</si>
  <si>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</si>
  <si>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</si>
  <si>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</si>
  <si>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</si>
  <si>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</si>
  <si>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</si>
  <si>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</si>
  <si>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</si>
  <si>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</si>
  <si>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</si>
  <si>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</si>
  <si>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</si>
  <si>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</si>
  <si>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</si>
  <si>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</si>
  <si>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</si>
  <si>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</si>
  <si>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</si>
  <si>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</si>
  <si>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</si>
  <si>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</si>
  <si>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</si>
  <si>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</si>
  <si>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</si>
  <si>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</si>
  <si>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</si>
  <si>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</si>
  <si>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</si>
  <si>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</si>
  <si>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</si>
  <si>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</si>
  <si>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</si>
  <si>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</si>
  <si>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</si>
  <si>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</si>
  <si>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</si>
  <si>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</si>
  <si>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</si>
  <si>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</si>
  <si>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</si>
  <si>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</si>
  <si>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</si>
  <si>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</si>
  <si>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</si>
  <si>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</si>
  <si>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</si>
  <si>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</si>
  <si>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</si>
  <si>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</si>
  <si>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</si>
  <si>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</si>
  <si>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</si>
  <si>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</si>
  <si>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</si>
  <si>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</si>
  <si>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</si>
  <si>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</si>
  <si>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</si>
  <si>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</si>
  <si>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</si>
  <si>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</si>
  <si>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</si>
  <si>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</si>
  <si>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</si>
  <si>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</si>
  <si>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</si>
  <si>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</si>
  <si>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</si>
  <si>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</si>
  <si>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</si>
  <si>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</si>
  <si>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</si>
  <si>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</si>
  <si>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</si>
  <si>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</si>
  <si>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</si>
  <si>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</si>
  <si>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</si>
  <si>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</si>
  <si>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</si>
  <si>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</si>
  <si>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</si>
  <si>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</si>
  <si>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</si>
  <si>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</si>
  <si>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</si>
  <si>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</si>
  <si>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</si>
  <si>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</si>
  <si>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</si>
  <si>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</si>
  <si>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</si>
  <si>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</si>
  <si>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</si>
  <si>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</si>
  <si>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</si>
  <si>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</si>
  <si>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</si>
  <si>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</si>
  <si>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</si>
  <si>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</si>
  <si>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</si>
  <si>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</si>
  <si>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</si>
  <si>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</si>
  <si>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</si>
  <si>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</si>
  <si>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</si>
  <si>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</si>
  <si>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</si>
  <si>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</si>
  <si>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</si>
  <si>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</si>
  <si>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</si>
  <si>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</si>
  <si>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</si>
  <si>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</si>
  <si>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</si>
  <si>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</si>
  <si>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</si>
  <si>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</si>
  <si>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</si>
  <si>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</si>
  <si>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</si>
  <si>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</si>
  <si>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</si>
  <si>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</si>
  <si>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</si>
  <si>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</si>
  <si>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</si>
  <si>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</si>
  <si>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</si>
  <si>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</si>
  <si>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</si>
  <si>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</si>
  <si>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</si>
  <si>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</si>
  <si>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</si>
  <si>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</si>
  <si>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</si>
  <si>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</si>
  <si>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</si>
  <si>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</si>
  <si>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</si>
  <si>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</si>
  <si>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</si>
  <si>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</si>
  <si>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</si>
  <si>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</si>
  <si>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</si>
  <si>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</si>
  <si>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</si>
  <si>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</si>
  <si>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</si>
  <si>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</si>
  <si>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</si>
  <si>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</si>
  <si>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</si>
  <si>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</si>
  <si>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</si>
  <si>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</si>
  <si>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</si>
  <si>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</si>
  <si>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</si>
  <si>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</si>
  <si>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</si>
  <si>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</si>
  <si>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</si>
  <si>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</si>
  <si>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</si>
  <si>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</si>
  <si>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</si>
  <si>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</si>
  <si>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</si>
  <si>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</si>
  <si>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</si>
  <si>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</si>
  <si>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</si>
  <si>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</si>
  <si>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</si>
  <si>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</si>
  <si>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</si>
  <si>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</si>
  <si>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</si>
  <si>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</si>
  <si>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</si>
  <si>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</si>
  <si>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</si>
  <si>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</si>
  <si>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</si>
  <si>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</si>
  <si>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</si>
  <si>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</si>
  <si>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</si>
  <si>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</si>
  <si>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</si>
  <si>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</si>
  <si>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</si>
  <si>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</si>
  <si>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</si>
  <si>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</si>
  <si>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</si>
  <si>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</si>
  <si>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</si>
  <si>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</si>
  <si>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</si>
  <si>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</si>
  <si>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</si>
  <si>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</si>
  <si>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</si>
  <si>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</si>
  <si>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</si>
  <si>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</si>
  <si>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</si>
  <si>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</si>
  <si>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</si>
  <si>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</si>
  <si>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</si>
  <si>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</si>
  <si>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</si>
  <si>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</si>
  <si>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</si>
  <si>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</si>
  <si>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</si>
  <si>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</si>
  <si>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</si>
  <si>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</si>
  <si>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</si>
  <si>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</si>
  <si>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</si>
  <si>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</si>
  <si>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</si>
  <si>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</si>
  <si>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</si>
  <si>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</si>
  <si>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</si>
  <si>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</si>
  <si>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</si>
  <si>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</si>
  <si>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</si>
  <si>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</si>
  <si>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</si>
  <si>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</si>
  <si>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</si>
  <si>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</si>
  <si>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</si>
  <si>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</si>
  <si>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</si>
  <si>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</si>
  <si>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</si>
  <si>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</si>
  <si>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</si>
  <si>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</si>
  <si>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</si>
  <si>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</si>
  <si>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</si>
  <si>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</si>
  <si>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</si>
  <si>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</si>
  <si>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</si>
  <si>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</si>
  <si>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</si>
  <si>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</si>
  <si>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</si>
  <si>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</si>
  <si>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</si>
  <si>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</si>
  <si>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</si>
  <si>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</si>
  <si>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</si>
  <si>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</si>
  <si>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</si>
  <si>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</si>
  <si>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</si>
  <si>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</si>
  <si>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</si>
  <si>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</si>
  <si>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</si>
  <si>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</si>
  <si>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</si>
  <si>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</si>
  <si>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</si>
  <si>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</si>
  <si>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</si>
  <si>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</si>
  <si>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</si>
  <si>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</si>
  <si>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</si>
  <si>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</si>
  <si>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</si>
  <si>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</si>
  <si>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</si>
  <si>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</si>
  <si>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</si>
  <si>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</si>
  <si>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</si>
  <si>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</si>
  <si>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</si>
  <si>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</si>
  <si>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</si>
  <si>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</si>
  <si>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</si>
  <si>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</si>
  <si>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</si>
  <si>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</si>
  <si>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</si>
  <si>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</si>
  <si>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</si>
  <si>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</si>
  <si>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</si>
  <si>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</si>
  <si>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</si>
  <si>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</si>
  <si>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</si>
  <si>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</si>
  <si>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</si>
  <si>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</si>
  <si>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</si>
  <si>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</si>
  <si>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</si>
  <si>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</si>
  <si>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</si>
  <si>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</si>
  <si>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</si>
  <si>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</si>
  <si>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</si>
  <si>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</si>
  <si>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</si>
  <si>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</si>
  <si>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</si>
  <si>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</si>
  <si>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</si>
  <si>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</si>
  <si>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</si>
  <si>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</si>
  <si>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</si>
  <si>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</si>
  <si>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</si>
  <si>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</si>
  <si>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</si>
  <si>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</si>
  <si>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</si>
  <si>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</si>
  <si>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</si>
  <si>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</si>
  <si>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</si>
  <si>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</si>
  <si>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</si>
  <si>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</si>
  <si>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</si>
  <si>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</si>
  <si>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</si>
  <si>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</si>
  <si>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</si>
  <si>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</si>
  <si>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</si>
  <si>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</si>
  <si>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</si>
  <si>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</si>
  <si>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</si>
  <si>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</si>
  <si>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</si>
  <si>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</si>
  <si>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</si>
  <si>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</si>
  <si>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</si>
  <si>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</si>
  <si>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</si>
  <si>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</si>
  <si>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</si>
  <si>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</si>
  <si>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</si>
  <si>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</si>
  <si>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</si>
  <si>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</si>
  <si>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</si>
  <si>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</si>
  <si>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</si>
  <si>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</si>
  <si>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</si>
  <si>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</si>
  <si>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</si>
  <si>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</si>
  <si>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</si>
  <si>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</si>
  <si>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</si>
  <si>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</si>
  <si>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</si>
  <si>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</si>
  <si>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</si>
  <si>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</si>
  <si>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</si>
  <si>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</si>
  <si>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</si>
  <si>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</si>
  <si>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</si>
  <si>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</si>
  <si>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</si>
  <si>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</si>
  <si>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</si>
  <si>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</si>
  <si>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</si>
  <si>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</si>
  <si>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</si>
  <si>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</si>
  <si>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</si>
  <si>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</si>
  <si>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</si>
  <si>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</si>
  <si>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</si>
  <si>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</si>
  <si>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</si>
  <si>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</si>
  <si>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</si>
  <si>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</si>
  <si>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</si>
  <si>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</si>
  <si>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</si>
  <si>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</si>
  <si>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</si>
  <si>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</si>
  <si>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</si>
  <si>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</si>
  <si>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</si>
  <si>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</si>
  <si>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</si>
  <si>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</si>
  <si>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</si>
  <si>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</si>
  <si>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</si>
  <si>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</si>
  <si>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</si>
  <si>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</si>
  <si>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</si>
  <si>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</si>
  <si>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</si>
  <si>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</si>
  <si>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</si>
  <si>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</si>
  <si>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</si>
  <si>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</si>
  <si>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</si>
  <si>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</si>
  <si>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</si>
  <si>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</si>
  <si>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</si>
  <si>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</si>
  <si>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</si>
  <si>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</si>
  <si>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</si>
  <si>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</si>
  <si>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</si>
  <si>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</si>
  <si>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</si>
  <si>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</si>
  <si>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</si>
  <si>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</si>
  <si>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</si>
  <si>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</si>
  <si>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</si>
  <si>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</si>
  <si>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</si>
  <si>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</si>
  <si>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</si>
  <si>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</si>
  <si>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</si>
  <si>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</si>
  <si>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</si>
  <si>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</si>
  <si>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</si>
  <si>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</si>
  <si>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</si>
  <si>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</si>
  <si>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</si>
  <si>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</si>
  <si>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</si>
  <si>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</si>
  <si>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</si>
  <si>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</si>
  <si>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</si>
  <si>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</si>
  <si>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</si>
  <si>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</si>
  <si>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</si>
  <si>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</si>
  <si>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</si>
  <si>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</si>
  <si>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</si>
  <si>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</si>
  <si>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</si>
  <si>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</si>
  <si>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</si>
  <si>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</si>
  <si>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</si>
  <si>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</si>
  <si>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</si>
  <si>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</si>
  <si>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</si>
  <si>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</si>
  <si>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</si>
  <si>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</si>
  <si>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</si>
  <si>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</si>
  <si>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</si>
  <si>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</si>
  <si>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</si>
  <si>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</si>
  <si>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</si>
  <si>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</si>
  <si>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</si>
  <si>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</si>
  <si>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</si>
  <si>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</si>
  <si>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</si>
  <si>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</si>
  <si>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</si>
  <si>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</si>
  <si>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</si>
  <si>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</si>
  <si>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</si>
  <si>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</si>
  <si>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</si>
  <si>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</si>
  <si>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</si>
  <si>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</si>
  <si>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</si>
  <si>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</si>
  <si>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</si>
  <si>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</si>
  <si>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</si>
  <si>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</si>
  <si>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</si>
  <si>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</si>
  <si>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</si>
  <si>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</si>
  <si>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</si>
  <si>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</si>
  <si>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</si>
  <si>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</si>
  <si>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</si>
  <si>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</si>
  <si>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</si>
  <si>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</si>
  <si>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</si>
  <si>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</si>
  <si>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</si>
  <si>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</si>
  <si>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</si>
  <si>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</si>
  <si>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</si>
  <si>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</si>
  <si>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</si>
  <si>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</si>
  <si>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</si>
  <si>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</si>
  <si>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</si>
  <si>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</si>
  <si>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</si>
  <si>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</si>
  <si>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</si>
  <si>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</si>
  <si>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</si>
  <si>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</si>
  <si>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</si>
  <si>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</si>
  <si>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</si>
  <si>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</si>
  <si>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</si>
  <si>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</si>
  <si>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</si>
  <si>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</si>
  <si>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</si>
  <si>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</si>
  <si>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</si>
  <si>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</si>
  <si>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</si>
  <si>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</si>
  <si>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</si>
  <si>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</si>
  <si>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</si>
  <si>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</si>
  <si>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</si>
  <si>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</si>
  <si>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</si>
  <si>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</si>
  <si>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</si>
  <si>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</si>
  <si>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</si>
  <si>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</si>
  <si>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</si>
  <si>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</si>
  <si>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</si>
  <si>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</si>
  <si>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</si>
  <si>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</si>
  <si>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</si>
  <si>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</si>
  <si>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</si>
  <si>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</si>
  <si>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</si>
  <si>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</si>
  <si>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</si>
  <si>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</si>
  <si>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</si>
  <si>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</si>
  <si>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</si>
  <si>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</si>
  <si>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</si>
  <si>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</si>
  <si>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</si>
  <si>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</si>
  <si>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</si>
  <si>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</si>
  <si>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</si>
  <si>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</si>
  <si>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</si>
  <si>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</si>
  <si>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</si>
  <si>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</si>
  <si>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</si>
  <si>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</si>
  <si>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</si>
  <si>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</si>
  <si>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</si>
  <si>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</si>
  <si>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</si>
  <si>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</si>
  <si>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</si>
  <si>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</si>
  <si>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</si>
  <si>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</si>
  <si>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</si>
  <si>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</si>
  <si>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</si>
  <si>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</si>
  <si>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</si>
  <si>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</si>
  <si>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</si>
  <si>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</si>
  <si>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</si>
  <si>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</si>
  <si>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</si>
  <si>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</si>
  <si>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</si>
  <si>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</si>
  <si>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</si>
  <si>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</si>
  <si>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</si>
  <si>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</si>
  <si>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</si>
  <si>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</si>
  <si>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</si>
  <si>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</si>
  <si>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</si>
  <si>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</si>
  <si>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</si>
  <si>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</si>
  <si>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</si>
  <si>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</si>
  <si>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</si>
  <si>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</si>
  <si>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</si>
  <si>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</si>
  <si>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</si>
  <si>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</si>
  <si>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</si>
  <si>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</si>
  <si>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</si>
  <si>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</si>
  <si>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</si>
  <si>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</si>
  <si>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</si>
  <si>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</si>
  <si>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</si>
  <si>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</si>
  <si>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</si>
  <si>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</si>
  <si>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</si>
  <si>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</si>
  <si>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</si>
  <si>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</si>
  <si>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</si>
  <si>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</si>
  <si>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</si>
  <si>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</si>
  <si>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</si>
  <si>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</si>
  <si>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</si>
  <si>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</si>
  <si>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</si>
  <si>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</si>
  <si>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</si>
  <si>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</si>
  <si>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</si>
  <si>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</si>
  <si>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</si>
  <si>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</si>
  <si>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</si>
  <si>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</si>
  <si>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</si>
  <si>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</si>
  <si>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</si>
  <si>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</si>
  <si>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</si>
  <si>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</si>
  <si>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</si>
  <si>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</si>
  <si>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</si>
  <si>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</si>
  <si>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</si>
  <si>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</si>
  <si>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</si>
  <si>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</si>
  <si>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</si>
  <si>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</si>
  <si>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</si>
  <si>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</si>
  <si>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</si>
  <si>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</si>
  <si>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</si>
  <si>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</si>
  <si>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</si>
  <si>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</si>
  <si>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</si>
  <si>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</si>
  <si>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</si>
  <si>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</si>
  <si>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</si>
  <si>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</si>
  <si>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</si>
  <si>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</si>
  <si>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</si>
  <si>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</si>
  <si>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</si>
  <si>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</si>
  <si>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</si>
  <si>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</si>
  <si>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</si>
  <si>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</si>
  <si>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</si>
  <si>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</si>
  <si>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</si>
  <si>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</si>
  <si>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</si>
  <si>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</si>
  <si>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</si>
  <si>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</si>
  <si>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</si>
  <si>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</si>
  <si>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</si>
  <si>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</si>
  <si>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</si>
  <si>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</si>
  <si>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</si>
  <si>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</si>
  <si>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</si>
  <si>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</si>
  <si>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</si>
  <si>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</si>
  <si>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</si>
  <si>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</si>
  <si>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</si>
  <si>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</si>
  <si>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</si>
  <si>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</si>
  <si>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</si>
  <si>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</si>
  <si>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</si>
  <si>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</si>
  <si>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</si>
  <si>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</si>
  <si>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</si>
  <si>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</si>
  <si>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</si>
  <si>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</si>
  <si>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</si>
  <si>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</si>
  <si>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</si>
  <si>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</si>
  <si>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</si>
  <si>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</si>
  <si>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</si>
  <si>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</si>
  <si>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</si>
  <si>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</si>
  <si>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</si>
  <si>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</si>
  <si>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</si>
  <si>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</si>
  <si>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</si>
  <si>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</si>
  <si>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</si>
  <si>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</si>
  <si>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</si>
  <si>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</si>
  <si>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</si>
  <si>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</si>
  <si>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</si>
  <si>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</si>
  <si>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</si>
  <si>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</si>
  <si>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</si>
  <si>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</si>
  <si>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</si>
  <si>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</si>
  <si>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</si>
  <si>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</si>
  <si>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</si>
  <si>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</si>
  <si>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</si>
  <si>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</si>
  <si>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</si>
  <si>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</si>
  <si>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</si>
  <si>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</si>
  <si>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</si>
  <si>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</si>
  <si>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</si>
  <si>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</si>
  <si>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</si>
  <si>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</si>
  <si>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</si>
  <si>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</si>
  <si>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</si>
  <si>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</si>
  <si>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</si>
  <si>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</si>
  <si>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</si>
  <si>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</si>
  <si>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</si>
  <si>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</si>
  <si>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</si>
  <si>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</si>
  <si>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</si>
  <si>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</si>
  <si>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</si>
  <si>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</si>
  <si>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</si>
  <si>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</si>
  <si>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</si>
  <si>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</si>
  <si>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</si>
  <si>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</si>
  <si>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</si>
  <si>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</si>
  <si>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</si>
  <si>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</si>
  <si>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</si>
  <si>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</si>
  <si>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</si>
  <si>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</si>
  <si>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</si>
  <si>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</si>
  <si>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</si>
  <si>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</si>
  <si>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</si>
  <si>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</si>
  <si>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</si>
  <si>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</si>
  <si>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</si>
  <si>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</si>
  <si>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</si>
  <si>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</si>
  <si>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</si>
  <si>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</si>
  <si>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</si>
  <si>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</si>
  <si>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</si>
  <si>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</si>
  <si>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</si>
  <si>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</si>
  <si>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</si>
  <si>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</si>
  <si>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</si>
  <si>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</si>
  <si>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</si>
  <si>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</si>
  <si>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</si>
  <si>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</si>
  <si>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</si>
  <si>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</si>
  <si>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</si>
  <si>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</si>
  <si>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</si>
  <si>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</si>
  <si>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</si>
  <si>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</si>
  <si>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</si>
  <si>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</si>
  <si>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</si>
  <si>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</si>
  <si>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</si>
  <si>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</si>
  <si>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</si>
  <si>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</si>
  <si>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</si>
  <si>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</si>
  <si>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</si>
  <si>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</si>
  <si>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</si>
  <si>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</si>
  <si>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</si>
  <si>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</si>
  <si>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</si>
  <si>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</si>
  <si>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</si>
  <si>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</si>
  <si>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</si>
  <si>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</si>
  <si>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</si>
  <si>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</si>
  <si>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</si>
  <si>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</si>
  <si>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</si>
  <si>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</si>
  <si>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</si>
  <si>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</si>
  <si>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</si>
  <si>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</si>
  <si>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</si>
  <si>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</si>
  <si>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</si>
  <si>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</si>
  <si>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</si>
  <si>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</si>
  <si>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</si>
  <si>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</si>
  <si>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</si>
  <si>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</si>
  <si>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</si>
  <si>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</si>
  <si>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</si>
  <si>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</si>
  <si>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</si>
  <si>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</si>
  <si>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</si>
  <si>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</si>
  <si>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</si>
  <si>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</si>
  <si>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</si>
  <si>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</si>
  <si>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</si>
  <si>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</si>
  <si>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</si>
  <si>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</si>
  <si>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</si>
  <si>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</si>
  <si>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</si>
  <si>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</si>
  <si>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</si>
  <si>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</si>
  <si>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</si>
  <si>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</si>
  <si>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</si>
  <si>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</si>
  <si>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</si>
  <si>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</si>
  <si>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</si>
  <si>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</si>
  <si>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</si>
  <si>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</si>
  <si>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</si>
  <si>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</si>
  <si>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</si>
  <si>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</si>
  <si>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</si>
  <si>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</si>
  <si>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</si>
  <si>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</si>
  <si>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</si>
  <si>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</si>
  <si>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</si>
  <si>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</si>
  <si>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</si>
  <si>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</si>
  <si>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</si>
  <si>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</si>
  <si>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</si>
  <si>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</si>
  <si>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</si>
  <si>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</si>
  <si>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</si>
  <si>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</si>
  <si>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</si>
  <si>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</si>
  <si>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</si>
  <si>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</si>
  <si>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</si>
  <si>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</si>
  <si>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</si>
  <si>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</si>
  <si>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</si>
  <si>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</si>
  <si>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</si>
  <si>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</si>
  <si>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</si>
  <si>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</si>
  <si>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</si>
  <si>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</si>
  <si>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</si>
  <si>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</si>
  <si>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</si>
  <si>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</si>
  <si>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</si>
  <si>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</si>
  <si>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</si>
  <si>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</si>
  <si>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</si>
  <si>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</si>
  <si>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</si>
  <si>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</si>
  <si>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</si>
  <si>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</si>
  <si>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</si>
  <si>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</si>
  <si>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</si>
  <si>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</si>
  <si>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</si>
  <si>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</si>
  <si>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</si>
  <si>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</si>
  <si>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</si>
  <si>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</si>
  <si>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</si>
  <si>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</si>
  <si>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</si>
  <si>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</si>
  <si>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</si>
  <si>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</si>
  <si>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</si>
  <si>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</si>
  <si>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</si>
  <si>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</si>
  <si>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</si>
  <si>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</si>
  <si>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</si>
  <si>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</si>
  <si>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</si>
  <si>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</si>
  <si>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</si>
  <si>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</si>
  <si>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</si>
  <si>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</si>
  <si>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</si>
  <si>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</si>
  <si>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</si>
  <si>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</si>
  <si>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</si>
  <si>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</si>
  <si>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</si>
  <si>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</si>
  <si>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</si>
  <si>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</si>
  <si>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</si>
  <si>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</si>
  <si>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</si>
  <si>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</si>
  <si>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</si>
  <si>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</si>
  <si>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</si>
  <si>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</si>
  <si>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</si>
  <si>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</si>
  <si>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</si>
  <si>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</si>
  <si>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</si>
  <si>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</si>
  <si>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</si>
  <si>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</si>
  <si>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</si>
  <si>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</si>
  <si>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</si>
  <si>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</si>
  <si>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</si>
  <si>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</si>
  <si>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</si>
  <si>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</si>
  <si>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</si>
  <si>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</si>
  <si>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</si>
  <si>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</si>
  <si>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</si>
  <si>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</si>
  <si>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</si>
  <si>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</si>
  <si>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</si>
  <si>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</si>
  <si>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</si>
  <si>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</si>
  <si>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</si>
  <si>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</si>
  <si>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</si>
  <si>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</si>
  <si>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</si>
  <si>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</si>
  <si>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</si>
  <si>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</si>
  <si>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</si>
  <si>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</si>
  <si>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</si>
  <si>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</si>
  <si>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</si>
  <si>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</si>
  <si>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</si>
  <si>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</si>
  <si>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</si>
  <si>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</si>
  <si>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</si>
  <si>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</si>
  <si>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</si>
  <si>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</si>
  <si>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</si>
  <si>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</si>
  <si>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</si>
  <si>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</si>
  <si>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</si>
  <si>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</si>
  <si>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</si>
  <si>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</si>
  <si>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</si>
  <si>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</si>
  <si>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</si>
  <si>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</si>
  <si>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</si>
  <si>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</si>
  <si>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</si>
  <si>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</si>
  <si>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</si>
  <si>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</si>
  <si>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</si>
  <si>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</si>
  <si>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</si>
  <si>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</si>
  <si>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</si>
  <si>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</si>
  <si>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</si>
  <si>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</si>
  <si>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</si>
  <si>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</si>
  <si>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</si>
  <si>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</si>
  <si>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</si>
  <si>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</si>
  <si>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</si>
  <si>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</si>
  <si>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</si>
  <si>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</si>
  <si>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</si>
  <si>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</si>
  <si>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</si>
  <si>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</si>
  <si>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</si>
  <si>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</si>
  <si>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</si>
  <si>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</si>
  <si>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</si>
  <si>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</si>
  <si>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</si>
  <si>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</si>
  <si>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</si>
  <si>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</si>
  <si>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</si>
  <si>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</si>
  <si>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</si>
  <si>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</si>
  <si>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</si>
  <si>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</si>
  <si>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</si>
  <si>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</si>
  <si>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</si>
  <si>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</si>
  <si>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</si>
  <si>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</si>
  <si>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</si>
  <si>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</si>
  <si>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</si>
  <si>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</si>
  <si>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</si>
  <si>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</si>
  <si>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</si>
  <si>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</si>
  <si>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</si>
  <si>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</si>
  <si>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</si>
  <si>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</si>
  <si>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</si>
  <si>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</si>
  <si>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</si>
  <si>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</si>
  <si>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</si>
  <si>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</si>
  <si>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</si>
  <si>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</si>
  <si>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</si>
  <si>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</si>
  <si>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</si>
  <si>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</si>
  <si>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</si>
  <si>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</si>
  <si>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</si>
  <si>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</si>
  <si>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</si>
  <si>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</si>
  <si>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</si>
  <si>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</si>
  <si>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</si>
  <si>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</si>
  <si>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</si>
  <si>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</si>
  <si>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</si>
  <si>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</si>
  <si>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</si>
  <si>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</si>
  <si>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</si>
  <si>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</si>
  <si>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</si>
  <si>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</si>
  <si>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</si>
  <si>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</si>
  <si>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</si>
  <si>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</si>
  <si>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</si>
  <si>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</si>
  <si>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</si>
  <si>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</si>
  <si>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</si>
  <si>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</si>
  <si>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</si>
  <si>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</si>
  <si>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</si>
  <si>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</si>
  <si>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</si>
  <si>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</si>
  <si>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</si>
  <si>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</si>
  <si>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</si>
  <si>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</si>
  <si>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</si>
  <si>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</si>
  <si>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</si>
  <si>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</si>
  <si>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</si>
  <si>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</si>
  <si>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</si>
  <si>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</si>
  <si>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</si>
  <si>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</si>
  <si>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</si>
  <si>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</si>
  <si>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</si>
  <si>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</si>
  <si>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</si>
  <si>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</si>
  <si>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</si>
  <si>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</si>
  <si>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</si>
  <si>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</si>
  <si>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</si>
  <si>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</si>
  <si>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</si>
  <si>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</si>
  <si>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</si>
  <si>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</si>
  <si>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</si>
  <si>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</si>
  <si>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</si>
  <si>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</si>
  <si>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</si>
  <si>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</si>
  <si>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</si>
  <si>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</si>
  <si>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</si>
  <si>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</si>
  <si>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</si>
  <si>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</si>
  <si>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</si>
  <si>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</si>
  <si>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</si>
  <si>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</si>
  <si>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</si>
  <si>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</si>
  <si>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</si>
  <si>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</si>
  <si>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</si>
  <si>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</si>
  <si>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</si>
  <si>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</si>
  <si>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</si>
  <si>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</si>
  <si>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</si>
  <si>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</si>
  <si>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</si>
  <si>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</si>
  <si>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</si>
  <si>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</si>
  <si>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</si>
  <si>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</si>
  <si>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</si>
  <si>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</si>
  <si>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</si>
  <si>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</si>
  <si>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</si>
  <si>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</si>
  <si>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</si>
  <si>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</si>
  <si>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</si>
  <si>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</si>
  <si>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</si>
  <si>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</si>
  <si>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</si>
  <si>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</si>
  <si>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</si>
  <si>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</si>
  <si>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</si>
  <si>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</si>
  <si>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</si>
  <si>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</si>
  <si>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</si>
  <si>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</si>
  <si>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</si>
  <si>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</si>
  <si>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</si>
  <si>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</si>
  <si>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</si>
  <si>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</si>
  <si>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</si>
  <si>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</si>
  <si>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</si>
  <si>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</si>
  <si>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</si>
  <si>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</si>
  <si>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</si>
  <si>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</si>
  <si>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</si>
  <si>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</si>
  <si>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</si>
  <si>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</si>
  <si>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</si>
  <si>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</si>
  <si>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</si>
  <si>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</si>
  <si>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</si>
  <si>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</si>
  <si>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</si>
  <si>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</si>
  <si>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</si>
  <si>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</si>
  <si>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</si>
  <si>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</si>
  <si>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</si>
  <si>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</si>
  <si>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</si>
  <si>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</si>
  <si>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</si>
  <si>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</si>
  <si>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</si>
  <si>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</si>
  <si>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</si>
  <si>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</si>
  <si>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</si>
  <si>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</si>
  <si>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</si>
  <si>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</si>
  <si>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</si>
  <si>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</si>
  <si>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</si>
  <si>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</si>
  <si>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</si>
  <si>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</si>
  <si>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</si>
  <si>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</si>
  <si>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</si>
  <si>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</si>
  <si>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</si>
  <si>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</si>
  <si>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</si>
  <si>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</si>
  <si>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</si>
  <si>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</si>
  <si>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</si>
  <si>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</si>
  <si>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</si>
  <si>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</si>
  <si>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</si>
  <si>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</si>
  <si>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</si>
  <si>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</si>
  <si>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</si>
  <si>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</si>
  <si>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</si>
  <si>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</si>
  <si>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</si>
  <si>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</si>
  <si>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</si>
  <si>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</si>
  <si>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</si>
  <si>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</si>
  <si>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</si>
  <si>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</si>
  <si>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</si>
  <si>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</si>
  <si>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</si>
  <si>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</si>
  <si>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</si>
  <si>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</si>
  <si>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</si>
  <si>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</si>
  <si>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</si>
  <si>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</si>
  <si>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</si>
  <si>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</si>
  <si>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</si>
  <si>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</si>
  <si>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</si>
  <si>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</si>
  <si>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</si>
  <si>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</si>
  <si>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</si>
  <si>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</si>
  <si>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</si>
  <si>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</si>
  <si>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</si>
  <si>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</si>
  <si>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</si>
  <si>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</si>
  <si>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</si>
  <si>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</si>
  <si>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</si>
  <si>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</si>
  <si>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</si>
  <si>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</si>
  <si>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</si>
  <si>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</si>
  <si>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</si>
  <si>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</si>
  <si>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</si>
  <si>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</si>
  <si>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</si>
  <si>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</si>
  <si>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</si>
  <si>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</si>
  <si>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</si>
  <si>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</si>
  <si>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</si>
  <si>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</si>
  <si>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</si>
  <si>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</si>
  <si>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</si>
  <si>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</si>
  <si>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</si>
  <si>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</si>
  <si>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</si>
  <si>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</si>
  <si>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</si>
  <si>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</si>
  <si>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</si>
  <si>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</si>
  <si>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</si>
  <si>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</si>
  <si>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</si>
  <si>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</si>
  <si>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</si>
  <si>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</si>
  <si>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</si>
  <si>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</si>
  <si>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</si>
  <si>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</si>
  <si>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</si>
  <si>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</si>
  <si>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</si>
  <si>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</si>
  <si>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</si>
  <si>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</si>
  <si>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</si>
  <si>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</si>
  <si>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</si>
  <si>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</si>
  <si>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</si>
  <si>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</si>
  <si>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</si>
  <si>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</si>
  <si>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</si>
  <si>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</si>
  <si>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</si>
  <si>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</si>
  <si>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</si>
  <si>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</si>
  <si>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</si>
  <si>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</si>
  <si>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</si>
  <si>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</si>
  <si>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</si>
  <si>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</si>
  <si>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</si>
  <si>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</si>
  <si>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</si>
  <si>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</si>
  <si>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</si>
  <si>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</si>
  <si>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</si>
  <si>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</si>
  <si>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</si>
  <si>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</si>
  <si>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</si>
  <si>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</si>
  <si>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</si>
  <si>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</si>
  <si>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</si>
  <si>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</si>
  <si>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</si>
  <si>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</si>
  <si>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</si>
  <si>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</si>
  <si>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</si>
  <si>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</si>
  <si>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</si>
  <si>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</si>
  <si>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</si>
  <si>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</si>
  <si>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</si>
  <si>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</si>
  <si>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</si>
  <si>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</si>
  <si>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</si>
  <si>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</si>
  <si>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</si>
  <si>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</si>
  <si>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</si>
  <si>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</si>
  <si>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</si>
  <si>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</si>
  <si>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</si>
  <si>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</si>
  <si>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</si>
  <si>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</si>
  <si>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</si>
  <si>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</si>
  <si>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</si>
  <si>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</si>
  <si>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</si>
  <si>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</si>
  <si>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</si>
  <si>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</si>
  <si>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</si>
  <si>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</si>
  <si>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</si>
  <si>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</si>
  <si>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</si>
  <si>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</si>
  <si>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</si>
  <si>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</si>
  <si>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</si>
  <si>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</si>
  <si>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</si>
  <si>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</si>
  <si>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</si>
  <si>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</si>
  <si>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</si>
  <si>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</si>
  <si>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</si>
  <si>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</si>
  <si>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</si>
  <si>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</si>
  <si>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</si>
  <si>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</si>
  <si>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</si>
  <si>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</si>
  <si>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</si>
  <si>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</si>
  <si>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</si>
  <si>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</si>
  <si>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</si>
  <si>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</si>
  <si>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</si>
  <si>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</si>
  <si>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</si>
  <si>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</si>
  <si>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</si>
  <si>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</si>
  <si>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</si>
  <si>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</si>
  <si>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</si>
  <si>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</si>
  <si>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</si>
  <si>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</si>
  <si>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</si>
  <si>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</si>
  <si>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</si>
  <si>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</si>
  <si>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</si>
  <si>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</si>
  <si>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</si>
  <si>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</si>
  <si>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</si>
  <si>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</si>
  <si>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</si>
  <si>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</si>
  <si>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</si>
  <si>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</si>
  <si>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</si>
  <si>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</si>
  <si>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</si>
  <si>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</si>
  <si>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</si>
  <si>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</si>
  <si>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</si>
  <si>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</si>
  <si>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</si>
  <si>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</si>
  <si>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</si>
  <si>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</si>
  <si>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</si>
  <si>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</si>
  <si>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</si>
  <si>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</si>
  <si>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</si>
  <si>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</si>
  <si>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</si>
  <si>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</si>
  <si>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</si>
  <si>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</si>
  <si>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</si>
  <si>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</si>
  <si>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</si>
  <si>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</si>
  <si>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</si>
  <si>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</si>
  <si>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</si>
  <si>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</si>
  <si>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</si>
  <si>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</si>
  <si>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</si>
  <si>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</si>
  <si>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</si>
  <si>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</si>
  <si>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</si>
  <si>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</si>
  <si>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</si>
  <si>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</si>
  <si>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</si>
  <si>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</si>
  <si>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</si>
  <si>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</si>
  <si>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</si>
  <si>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</si>
  <si>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</si>
  <si>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</si>
  <si>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</si>
  <si>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</si>
  <si>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</si>
  <si>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</si>
  <si>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</si>
  <si>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</si>
  <si>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</si>
  <si>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</si>
  <si>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</si>
  <si>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</si>
  <si>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</si>
  <si>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</si>
  <si>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</si>
  <si>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</si>
  <si>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</si>
  <si>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</si>
  <si>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</si>
  <si>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</si>
  <si>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</si>
  <si>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</si>
  <si>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</si>
  <si>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</si>
  <si>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</si>
  <si>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</si>
  <si>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</si>
  <si>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</si>
  <si>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</si>
  <si>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</si>
  <si>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</si>
  <si>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</si>
  <si>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</si>
  <si>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</si>
  <si>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</si>
  <si>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</si>
  <si>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</si>
  <si>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</si>
  <si>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</si>
  <si>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</si>
  <si>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</si>
  <si>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</si>
  <si>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</si>
  <si>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</si>
  <si>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</si>
  <si>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</si>
  <si>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</si>
  <si>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</si>
  <si>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</si>
  <si>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</si>
  <si>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</si>
  <si>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</si>
  <si>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</si>
  <si>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</si>
  <si>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</si>
  <si>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</si>
  <si>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</si>
  <si>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</si>
  <si>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</si>
  <si>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</si>
  <si>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</si>
  <si>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</si>
  <si>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</si>
  <si>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</si>
  <si>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</si>
  <si>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</si>
  <si>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</si>
  <si>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</si>
  <si>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</si>
  <si>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</si>
  <si>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</si>
  <si>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</si>
  <si>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</si>
  <si>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</si>
  <si>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</si>
  <si>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</si>
  <si>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</si>
  <si>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</si>
  <si>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</si>
  <si>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</si>
  <si>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</si>
  <si>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</si>
  <si>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</si>
  <si>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</si>
  <si>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</si>
  <si>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</si>
  <si>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</si>
  <si>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</si>
  <si>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</si>
  <si>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</si>
  <si>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</si>
  <si>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</si>
  <si>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</si>
  <si>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</si>
  <si>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</si>
  <si>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</si>
  <si>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</si>
  <si>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</si>
  <si>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</si>
  <si>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</si>
  <si>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</si>
  <si>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</si>
  <si>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</si>
  <si>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</si>
  <si>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</si>
  <si>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</si>
  <si>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</si>
  <si>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</si>
  <si>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</si>
  <si>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</si>
  <si>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</si>
  <si>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</si>
  <si>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</si>
  <si>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</si>
  <si>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</si>
  <si>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</si>
  <si>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</si>
  <si>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</si>
  <si>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</si>
  <si>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</si>
  <si>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</si>
  <si>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</si>
  <si>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</si>
  <si>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</si>
  <si>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</si>
  <si>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</si>
  <si>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</si>
  <si>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</si>
  <si>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</si>
  <si>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</si>
  <si>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</si>
  <si>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</si>
  <si>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</si>
  <si>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</si>
  <si>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</si>
  <si>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</si>
  <si>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</si>
  <si>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</si>
  <si>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</si>
  <si>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</si>
  <si>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</si>
  <si>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</si>
  <si>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</si>
  <si>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</si>
  <si>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</si>
  <si>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</si>
  <si>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</si>
  <si>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</si>
  <si>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</si>
  <si>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</si>
  <si>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</si>
  <si>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</si>
  <si>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</si>
  <si>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</si>
  <si>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</si>
  <si>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</si>
  <si>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</si>
  <si>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</si>
  <si>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</si>
  <si>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</si>
  <si>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</si>
  <si>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</si>
  <si>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</si>
  <si>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</si>
  <si>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</si>
  <si>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</si>
  <si>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</si>
  <si>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</si>
  <si>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</si>
  <si>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</si>
  <si>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</si>
  <si>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</si>
  <si>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</si>
  <si>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</si>
  <si>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</si>
  <si>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</si>
  <si>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</si>
  <si>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</si>
  <si>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</si>
  <si>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</si>
  <si>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</si>
  <si>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</si>
  <si>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</si>
  <si>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</si>
  <si>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</si>
  <si>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</si>
  <si>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</si>
  <si>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</si>
  <si>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</si>
  <si>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</si>
  <si>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</si>
  <si>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</si>
  <si>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</si>
  <si>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</si>
  <si>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</si>
  <si>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</si>
  <si>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</si>
  <si>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</si>
  <si>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</si>
  <si>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</si>
  <si>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</si>
  <si>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</si>
  <si>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</si>
  <si>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</si>
  <si>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</si>
  <si>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</si>
  <si>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</si>
  <si>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</si>
  <si>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</si>
  <si>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</si>
  <si>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</si>
  <si>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</si>
  <si>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</si>
  <si>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</si>
  <si>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</si>
  <si>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</si>
  <si>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</si>
  <si>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</si>
  <si>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</si>
  <si>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</si>
  <si>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</si>
  <si>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</si>
  <si>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</si>
  <si>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</si>
  <si>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</si>
  <si>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</si>
  <si>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</si>
  <si>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</si>
  <si>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</si>
  <si>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</si>
  <si>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</si>
  <si>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</si>
  <si>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</si>
  <si>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</si>
  <si>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</si>
  <si>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</si>
  <si>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</si>
  <si>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</si>
  <si>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</si>
  <si>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</si>
  <si>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</si>
  <si>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</si>
  <si>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</si>
  <si>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</si>
  <si>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</si>
  <si>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</si>
  <si>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</si>
  <si>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</si>
  <si>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</si>
  <si>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</si>
  <si>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</si>
  <si>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</si>
  <si>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</si>
  <si>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</si>
  <si>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</si>
  <si>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</si>
  <si>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</si>
  <si>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</si>
  <si>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</si>
  <si>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</si>
  <si>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</si>
  <si>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</si>
  <si>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</si>
  <si>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</si>
  <si>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</si>
  <si>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</si>
  <si>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</si>
  <si>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</si>
  <si>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</si>
  <si>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</si>
  <si>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</si>
  <si>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</si>
  <si>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</si>
  <si>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</si>
  <si>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</si>
  <si>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</si>
  <si>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</si>
  <si>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</si>
  <si>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</si>
  <si>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</si>
  <si>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</si>
  <si>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</si>
  <si>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</si>
  <si>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</si>
  <si>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</si>
  <si>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</si>
  <si>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</si>
  <si>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</si>
  <si>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</si>
  <si>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</si>
  <si>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</si>
  <si>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</si>
  <si>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</si>
  <si>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</si>
  <si>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</si>
  <si>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</si>
  <si>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</si>
  <si>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</si>
  <si>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</si>
  <si>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</si>
  <si>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</si>
  <si>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</si>
  <si>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</si>
  <si>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</si>
  <si>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</si>
  <si>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</si>
  <si>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</si>
  <si>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</si>
  <si>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</si>
  <si>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</si>
  <si>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</si>
  <si>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</si>
  <si>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</si>
  <si>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</si>
  <si>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</si>
  <si>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</si>
  <si>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</si>
  <si>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</si>
  <si>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</si>
  <si>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</si>
  <si>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</si>
  <si>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</si>
  <si>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</si>
  <si>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</si>
  <si>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</si>
  <si>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</si>
  <si>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</si>
  <si>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</si>
  <si>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</si>
  <si>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</si>
  <si>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</si>
  <si>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</si>
  <si>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</si>
  <si>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</si>
  <si>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</si>
  <si>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</si>
  <si>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</si>
  <si>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</si>
  <si>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</si>
  <si>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</si>
  <si>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</si>
  <si>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</si>
  <si>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</si>
  <si>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</si>
  <si>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</si>
  <si>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</si>
  <si>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</si>
  <si>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</si>
  <si>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</si>
  <si>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</si>
  <si>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</si>
  <si>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</si>
  <si>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</si>
  <si>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</si>
  <si>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</si>
  <si>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</si>
  <si>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</si>
  <si>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</si>
  <si>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</si>
  <si>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</si>
  <si>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</si>
  <si>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</si>
  <si>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</si>
  <si>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</si>
  <si>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</si>
  <si>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</si>
  <si>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</si>
  <si>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</si>
  <si>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</si>
  <si>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</si>
  <si>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</si>
  <si>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</si>
  <si>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</si>
  <si>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</si>
  <si>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</si>
  <si>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</si>
  <si>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</si>
  <si>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</si>
  <si>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</si>
  <si>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</si>
  <si>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</si>
  <si>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</si>
  <si>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</si>
  <si>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</si>
  <si>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</si>
  <si>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</si>
  <si>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</si>
  <si>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</si>
  <si>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</si>
  <si>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</si>
  <si>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</si>
  <si>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</si>
  <si>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</si>
  <si>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</si>
  <si>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</si>
  <si>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</si>
  <si>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</si>
  <si>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</si>
  <si>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</si>
  <si>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</si>
  <si>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</si>
  <si>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</si>
  <si>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</si>
  <si>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</si>
  <si>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</si>
  <si>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</si>
  <si>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</si>
  <si>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</si>
  <si>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</si>
  <si>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</si>
  <si>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</si>
  <si>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</si>
  <si>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</si>
  <si>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</si>
  <si>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</si>
  <si>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</si>
  <si>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</si>
  <si>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</si>
  <si>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</si>
  <si>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</si>
  <si>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</si>
  <si>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</si>
  <si>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</si>
  <si>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</si>
  <si>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</si>
  <si>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</si>
  <si>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</si>
  <si>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</si>
  <si>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</si>
  <si>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</si>
  <si>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</si>
  <si>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</si>
  <si>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</si>
  <si>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</si>
  <si>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</si>
  <si>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</si>
  <si>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</si>
  <si>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</si>
  <si>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</si>
  <si>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</si>
  <si>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</si>
  <si>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</si>
  <si>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</si>
  <si>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</si>
  <si>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</si>
  <si>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</si>
  <si>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</si>
  <si>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</si>
  <si>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</si>
  <si>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</si>
  <si>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</si>
  <si>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</si>
  <si>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</si>
  <si>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</si>
  <si>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</si>
  <si>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</si>
  <si>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</si>
  <si>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</si>
  <si>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</si>
  <si>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</si>
  <si>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</si>
  <si>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</si>
  <si>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</si>
  <si>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</si>
  <si>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</si>
  <si>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</si>
  <si>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</si>
  <si>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</si>
  <si>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</si>
  <si>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</si>
  <si>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</si>
  <si>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</si>
  <si>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</si>
  <si>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</si>
  <si>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</si>
  <si>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</si>
  <si>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</si>
  <si>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</si>
  <si>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</si>
  <si>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</si>
  <si>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</si>
  <si>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</si>
  <si>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</si>
  <si>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</si>
  <si>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</si>
  <si>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</si>
  <si>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</si>
  <si>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</si>
  <si>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</si>
  <si>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</si>
  <si>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</si>
  <si>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</si>
  <si>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</si>
  <si>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</si>
  <si>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</si>
  <si>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</si>
  <si>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</si>
  <si>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</si>
  <si>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</si>
  <si>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</si>
  <si>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</si>
  <si>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</si>
  <si>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</si>
  <si>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</si>
  <si>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</si>
  <si>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</si>
  <si>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</si>
  <si>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</si>
  <si>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</si>
  <si>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</si>
  <si>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</si>
  <si>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</si>
  <si>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</si>
  <si>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</si>
  <si>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</si>
  <si>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</si>
  <si>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</si>
  <si>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</si>
  <si>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</si>
  <si>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</si>
  <si>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</si>
  <si>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</si>
  <si>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</si>
  <si>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</si>
  <si>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</si>
  <si>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</si>
  <si>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</si>
  <si>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</si>
  <si>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</si>
  <si>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</si>
  <si>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</si>
  <si>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</si>
  <si>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</si>
  <si>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</si>
  <si>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</si>
  <si>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</si>
  <si>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</si>
  <si>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</si>
  <si>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</si>
  <si>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</si>
  <si>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</si>
  <si>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</si>
  <si>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</si>
  <si>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</si>
  <si>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</si>
  <si>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</si>
  <si>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</si>
  <si>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</si>
  <si>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</si>
  <si>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</si>
  <si>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</si>
  <si>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</si>
  <si>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</si>
  <si>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</si>
  <si>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</si>
  <si>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</si>
  <si>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</si>
  <si>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</si>
  <si>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</si>
  <si>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</si>
  <si>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</si>
  <si>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</si>
  <si>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</si>
  <si>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</si>
  <si>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</si>
  <si>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</si>
  <si>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</si>
  <si>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</si>
  <si>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</si>
  <si>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</si>
  <si>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</si>
  <si>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</si>
  <si>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</si>
  <si>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</si>
  <si>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</si>
  <si>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</si>
  <si>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</si>
  <si>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</si>
  <si>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</si>
  <si>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</si>
  <si>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</si>
  <si>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</si>
  <si>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</si>
  <si>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</si>
  <si>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</si>
  <si>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</si>
  <si>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</si>
  <si>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</si>
  <si>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</si>
  <si>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</si>
  <si>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</si>
  <si>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</si>
  <si>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</si>
  <si>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</si>
  <si>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</si>
  <si>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</si>
  <si>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</si>
  <si>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</si>
  <si>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</si>
  <si>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</si>
  <si>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</si>
  <si>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</si>
  <si>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</si>
  <si>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</si>
  <si>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</si>
  <si>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</si>
  <si>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</si>
  <si>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</si>
  <si>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</si>
  <si>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</si>
  <si>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</si>
  <si>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</si>
  <si>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</si>
  <si>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</si>
  <si>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</si>
  <si>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</si>
  <si>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</si>
  <si>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</si>
  <si>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</si>
  <si>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</si>
  <si>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</si>
  <si>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</si>
  <si>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</si>
  <si>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</si>
  <si>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</si>
  <si>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</si>
  <si>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</si>
  <si>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</si>
  <si>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</si>
  <si>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</si>
  <si>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</si>
  <si>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</si>
  <si>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</si>
  <si>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</si>
  <si>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</si>
  <si>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</si>
  <si>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</si>
  <si>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</si>
  <si>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</si>
  <si>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</si>
  <si>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</si>
  <si>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</si>
  <si>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</si>
  <si>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</si>
  <si>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</si>
  <si>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</si>
  <si>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</si>
  <si>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</si>
  <si>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</si>
  <si>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</si>
  <si>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</si>
  <si>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</si>
  <si>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</si>
  <si>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</si>
  <si>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</si>
  <si>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</si>
  <si>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</si>
  <si>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</si>
  <si>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</si>
  <si>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</si>
  <si>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</si>
  <si>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</si>
  <si>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</si>
  <si>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</si>
  <si>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</si>
  <si>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</si>
  <si>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</si>
  <si>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</si>
  <si>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</si>
  <si>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</si>
  <si>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</si>
  <si>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</si>
  <si>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</si>
  <si>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</si>
  <si>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</si>
  <si>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</si>
  <si>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</si>
  <si>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</si>
  <si>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</si>
  <si>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</si>
  <si>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</si>
  <si>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</si>
  <si>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</si>
  <si>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</si>
  <si>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</si>
  <si>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</si>
  <si>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</si>
  <si>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</si>
  <si>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</si>
  <si>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</si>
  <si>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</si>
  <si>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</si>
  <si>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</si>
  <si>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</si>
  <si>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</si>
  <si>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</si>
  <si>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</si>
  <si>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</si>
  <si>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</si>
  <si>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</si>
  <si>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</si>
  <si>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</si>
  <si>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</si>
  <si>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</si>
  <si>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</si>
  <si>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</si>
  <si>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</si>
  <si>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</si>
  <si>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</si>
  <si>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</si>
  <si>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</si>
  <si>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</si>
  <si>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</si>
  <si>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</si>
  <si>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</si>
  <si>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</si>
  <si>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</si>
  <si>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</si>
  <si>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</si>
  <si>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</si>
  <si>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</si>
  <si>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</si>
  <si>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</si>
  <si>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</si>
  <si>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</si>
  <si>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</si>
  <si>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</si>
  <si>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</si>
  <si>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</si>
  <si>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</si>
  <si>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</si>
  <si>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</si>
  <si>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</si>
  <si>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</si>
  <si>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</si>
  <si>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</si>
  <si>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</si>
  <si>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</si>
  <si>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</si>
  <si>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</si>
  <si>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</si>
  <si>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</si>
  <si>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</si>
  <si>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</si>
  <si>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</si>
  <si>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</si>
  <si>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</si>
  <si>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</si>
  <si>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</si>
  <si>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</si>
  <si>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</si>
  <si>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</si>
  <si>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</si>
  <si>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</si>
  <si>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</si>
  <si>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</si>
  <si>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</si>
  <si>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</si>
  <si>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</si>
  <si>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</si>
  <si>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</si>
  <si>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</si>
  <si>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</si>
  <si>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</si>
  <si>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</si>
  <si>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</si>
  <si>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</si>
  <si>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</si>
  <si>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</si>
  <si>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</si>
  <si>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</si>
  <si>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</si>
  <si>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</si>
  <si>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</si>
  <si>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</si>
  <si>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</si>
  <si>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</si>
  <si>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</si>
  <si>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</si>
  <si>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</si>
  <si>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</si>
  <si>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</si>
  <si>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</si>
  <si>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</si>
  <si>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</si>
  <si>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</si>
  <si>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</si>
  <si>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</si>
  <si>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</si>
  <si>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</si>
  <si>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</si>
  <si>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</si>
  <si>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</si>
  <si>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</si>
  <si>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</si>
  <si>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</si>
  <si>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</si>
  <si>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</si>
  <si>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</si>
  <si>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</si>
  <si>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</si>
  <si>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</si>
  <si>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</si>
  <si>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</si>
  <si>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</si>
  <si>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</si>
  <si>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</si>
  <si>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</si>
  <si>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</si>
  <si>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</si>
  <si>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</si>
  <si>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</si>
  <si>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</si>
  <si>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</si>
  <si>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</si>
  <si>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</si>
  <si>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</si>
  <si>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</si>
  <si>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</si>
  <si>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</si>
  <si>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</si>
  <si>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</si>
  <si>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</si>
  <si>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</si>
  <si>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</si>
  <si>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</si>
  <si>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</si>
  <si>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</si>
  <si>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</si>
  <si>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</si>
  <si>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</si>
  <si>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</si>
  <si>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</si>
  <si>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</si>
  <si>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</si>
  <si>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</si>
  <si>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</si>
  <si>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</si>
  <si>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</si>
  <si>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</si>
  <si>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</si>
  <si>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</si>
  <si>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</si>
  <si>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</si>
  <si>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</si>
  <si>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</si>
  <si>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</si>
  <si>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</si>
  <si>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</si>
  <si>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</si>
  <si>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</si>
  <si>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</si>
  <si>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</si>
  <si>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</si>
  <si>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</si>
  <si>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</si>
  <si>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</si>
  <si>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</si>
  <si>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</si>
  <si>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</si>
  <si>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</si>
  <si>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</si>
  <si>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</si>
  <si>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</si>
  <si>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</si>
  <si>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</si>
  <si>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</si>
  <si>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</si>
  <si>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</si>
  <si>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</si>
  <si>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</si>
  <si>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</si>
  <si>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</si>
  <si>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</si>
  <si>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</si>
  <si>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</si>
  <si>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</si>
  <si>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</si>
  <si>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</si>
  <si>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</si>
  <si>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</si>
  <si>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</si>
  <si>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</si>
  <si>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</si>
  <si>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</si>
  <si>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</si>
  <si>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</si>
  <si>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</si>
  <si>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</si>
  <si>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</si>
  <si>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</si>
  <si>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</si>
  <si>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</si>
  <si>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</si>
  <si>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</si>
  <si>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</si>
  <si>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</si>
  <si>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</si>
  <si>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</si>
  <si>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</si>
  <si>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</si>
  <si>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</si>
  <si>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</si>
  <si>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</si>
  <si>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</si>
  <si>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</si>
  <si>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</si>
  <si>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</si>
  <si>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</si>
  <si>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</si>
  <si>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</si>
  <si>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</si>
  <si>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</si>
  <si>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</si>
  <si>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</si>
  <si>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</si>
  <si>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</si>
  <si>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</si>
  <si>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</si>
  <si>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</si>
  <si>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</si>
  <si>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</si>
  <si>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</si>
  <si>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</si>
  <si>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</si>
  <si>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</si>
  <si>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</si>
  <si>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</si>
  <si>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</si>
  <si>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</si>
  <si>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</si>
  <si>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</si>
  <si>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</si>
  <si>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</si>
  <si>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</si>
  <si>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</si>
  <si>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</si>
  <si>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</si>
  <si>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</si>
  <si>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</si>
  <si>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</si>
  <si>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</si>
  <si>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</si>
  <si>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</si>
  <si>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</si>
  <si>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</si>
  <si>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</si>
  <si>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</si>
  <si>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</si>
  <si>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</si>
  <si>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</si>
  <si>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</si>
  <si>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</si>
  <si>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</si>
  <si>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</si>
  <si>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</si>
  <si>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</si>
  <si>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</si>
  <si>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</si>
  <si>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</si>
  <si>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</si>
  <si>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</si>
  <si>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</si>
  <si>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</si>
  <si>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</si>
  <si>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</si>
  <si>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</si>
  <si>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</si>
  <si>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</si>
  <si>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</si>
  <si>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</si>
  <si>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</si>
  <si>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</si>
  <si>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</si>
  <si>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</si>
  <si>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</si>
  <si>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</si>
  <si>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</si>
  <si>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</si>
  <si>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</si>
  <si>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</si>
  <si>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</si>
  <si>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</si>
  <si>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</si>
  <si>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</si>
  <si>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</si>
  <si>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</si>
  <si>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</si>
  <si>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</si>
  <si>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</si>
  <si>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</si>
  <si>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</si>
  <si>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</si>
  <si>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</si>
  <si>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</si>
  <si>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</si>
  <si>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</si>
  <si>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</si>
  <si>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</si>
  <si>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</si>
  <si>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</si>
  <si>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</si>
  <si>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</si>
  <si>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</si>
  <si>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</si>
  <si>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</si>
  <si>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</si>
  <si>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</si>
  <si>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</si>
  <si>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</si>
  <si>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</si>
  <si>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</si>
  <si>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</si>
  <si>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</si>
  <si>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</si>
  <si>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</si>
  <si>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</si>
  <si>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</si>
  <si>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</si>
  <si>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</si>
  <si>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</si>
  <si>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</si>
  <si>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</si>
  <si>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</si>
  <si>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</si>
  <si>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</si>
  <si>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</si>
  <si>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</si>
  <si>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</si>
  <si>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</si>
  <si>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</si>
  <si>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</si>
  <si>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</si>
  <si>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</si>
  <si>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</si>
  <si>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</si>
  <si>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</si>
  <si>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</si>
  <si>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</si>
  <si>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</si>
  <si>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</si>
  <si>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</si>
  <si>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</si>
  <si>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</si>
  <si>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</si>
  <si>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</si>
  <si>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</si>
  <si>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</si>
  <si>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</si>
  <si>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</si>
  <si>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</si>
  <si>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</si>
  <si>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</si>
  <si>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</si>
  <si>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</si>
  <si>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</si>
  <si>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</si>
  <si>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</si>
  <si>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</si>
  <si>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</si>
  <si>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</si>
  <si>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</si>
  <si>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</si>
  <si>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</si>
  <si>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</si>
  <si>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</si>
  <si>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</si>
  <si>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</si>
  <si>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</si>
  <si>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</si>
  <si>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</si>
  <si>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</si>
  <si>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</si>
  <si>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</si>
  <si>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</si>
  <si>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</si>
  <si>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</si>
  <si>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</si>
  <si>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</si>
  <si>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</si>
  <si>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</si>
  <si>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</si>
  <si>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</si>
  <si>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</si>
  <si>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</si>
  <si>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</si>
  <si>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</si>
  <si>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</si>
  <si>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</si>
  <si>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</si>
  <si>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</si>
  <si>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</si>
  <si>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</si>
  <si>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</si>
  <si>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</si>
  <si>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</si>
  <si>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</si>
  <si>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</si>
  <si>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</si>
  <si>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</si>
  <si>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</si>
  <si>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</si>
  <si>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</si>
  <si>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</si>
  <si>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</si>
  <si>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</si>
  <si>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</si>
  <si>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</si>
  <si>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</si>
  <si>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</si>
  <si>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</si>
  <si>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</si>
  <si>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</si>
  <si>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</si>
  <si>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</si>
  <si>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</si>
  <si>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</si>
  <si>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</si>
  <si>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</si>
  <si>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</si>
  <si>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</si>
  <si>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</si>
  <si>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</si>
  <si>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</si>
  <si>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</si>
  <si>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</si>
  <si>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</si>
  <si>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</si>
  <si>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</si>
  <si>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</si>
  <si>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</si>
  <si>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</si>
  <si>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</si>
  <si>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</si>
  <si>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</si>
  <si>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</si>
  <si>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</si>
  <si>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</si>
  <si>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</si>
  <si>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</si>
  <si>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</si>
  <si>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</si>
  <si>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</si>
  <si>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</si>
  <si>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</si>
  <si>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</si>
  <si>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</si>
  <si>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</si>
  <si>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</si>
  <si>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</si>
  <si>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</si>
  <si>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</si>
  <si>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</si>
  <si>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</si>
  <si>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</si>
  <si>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</si>
  <si>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</si>
  <si>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</si>
  <si>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</si>
  <si>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</si>
  <si>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</si>
  <si>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</si>
  <si>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</si>
  <si>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</si>
  <si>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</si>
  <si>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</si>
  <si>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</si>
  <si>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</si>
  <si>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</si>
  <si>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</si>
  <si>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</si>
  <si>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</si>
  <si>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</si>
  <si>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</si>
  <si>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</si>
  <si>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</si>
  <si>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</si>
  <si>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</si>
  <si>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</si>
  <si>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</si>
  <si>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</si>
  <si>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</si>
  <si>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</si>
  <si>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</si>
  <si>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</si>
  <si>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</si>
  <si>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</si>
  <si>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</si>
  <si>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</si>
  <si>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</si>
  <si>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</si>
  <si>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</si>
  <si>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</si>
  <si>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</si>
  <si>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</si>
  <si>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</si>
  <si>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</si>
  <si>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</si>
  <si>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</si>
  <si>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</si>
  <si>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</si>
  <si>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</si>
  <si>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</si>
  <si>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</si>
  <si>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</si>
  <si>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</si>
  <si>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</si>
  <si>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</si>
  <si>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</si>
  <si>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</si>
  <si>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</si>
  <si>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</si>
  <si>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</si>
  <si>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</si>
  <si>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</si>
  <si>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</si>
  <si>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</si>
  <si>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</si>
  <si>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</si>
  <si>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</si>
  <si>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</si>
  <si>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</si>
  <si>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</si>
  <si>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</si>
  <si>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</si>
  <si>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</si>
  <si>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</si>
  <si>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</si>
  <si>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</si>
  <si>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</si>
  <si>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</si>
  <si>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</si>
  <si>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</si>
  <si>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</si>
  <si>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</si>
  <si>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</si>
  <si>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</si>
  <si>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</si>
  <si>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</si>
  <si>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</si>
  <si>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</si>
  <si>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</si>
  <si>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</si>
  <si>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</si>
  <si>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</si>
  <si>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</si>
  <si>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</si>
  <si>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</si>
  <si>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</si>
  <si>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</si>
  <si>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</si>
  <si>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</si>
  <si>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</si>
  <si>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</si>
  <si>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</si>
  <si>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</si>
  <si>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</si>
  <si>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</si>
  <si>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</si>
  <si>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</si>
  <si>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</si>
  <si>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</si>
  <si>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</si>
  <si>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</si>
  <si>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</si>
  <si>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</si>
  <si>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</si>
  <si>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</si>
  <si>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</si>
  <si>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</si>
  <si>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</si>
  <si>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</si>
  <si>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</si>
  <si>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</si>
  <si>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</si>
  <si>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</si>
  <si>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</si>
  <si>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</si>
  <si>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</si>
  <si>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</si>
  <si>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</si>
  <si>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</si>
  <si>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</si>
  <si>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</si>
  <si>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</si>
  <si>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</si>
  <si>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</si>
  <si>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</si>
  <si>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</si>
  <si>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</si>
  <si>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</si>
  <si>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</si>
  <si>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</si>
  <si>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</si>
  <si>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</si>
  <si>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</si>
  <si>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</si>
  <si>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</si>
  <si>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</si>
  <si>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</si>
  <si>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</si>
  <si>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</si>
  <si>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</si>
  <si>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</si>
  <si>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</si>
  <si>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</si>
  <si>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</si>
  <si>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</si>
  <si>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</si>
  <si>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</si>
  <si>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</si>
  <si>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</si>
  <si>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</si>
  <si>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</si>
  <si>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</si>
  <si>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</si>
  <si>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</si>
  <si>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</si>
  <si>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</si>
  <si>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</si>
  <si>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</si>
  <si>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</si>
  <si>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</si>
  <si>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</si>
  <si>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</si>
  <si>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</si>
  <si>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</si>
  <si>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</si>
  <si>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</si>
  <si>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</si>
  <si>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</si>
  <si>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</si>
  <si>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</si>
  <si>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</si>
  <si>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</si>
  <si>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</si>
  <si>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</si>
  <si>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</si>
  <si>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</si>
  <si>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</si>
  <si>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</si>
  <si>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</si>
  <si>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</si>
  <si>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</si>
  <si>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</si>
  <si>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</si>
  <si>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</si>
  <si>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</si>
  <si>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</si>
  <si>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</si>
  <si>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</si>
  <si>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</si>
  <si>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</si>
  <si>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</si>
  <si>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</si>
  <si>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</si>
  <si>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</si>
  <si>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</si>
  <si>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</si>
  <si>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</si>
  <si>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</si>
  <si>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</si>
  <si>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</si>
  <si>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</si>
  <si>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</si>
  <si>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</si>
  <si>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</si>
  <si>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</si>
  <si>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</si>
  <si>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</si>
  <si>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</si>
  <si>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</si>
  <si>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</si>
  <si>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</si>
  <si>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</si>
  <si>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</si>
  <si>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</si>
  <si>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</si>
  <si>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</si>
  <si>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</si>
  <si>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</si>
  <si>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</si>
  <si>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</si>
  <si>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</si>
  <si>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</si>
  <si>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</si>
  <si>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</si>
  <si>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</si>
  <si>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</si>
  <si>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</si>
  <si>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</si>
  <si>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</si>
  <si>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</si>
  <si>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</si>
  <si>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</si>
  <si>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</si>
  <si>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</si>
  <si>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</si>
  <si>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</si>
  <si>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</si>
  <si>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</si>
  <si>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</si>
  <si>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</si>
  <si>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</si>
  <si>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</si>
  <si>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</si>
  <si>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</si>
  <si>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</si>
  <si>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</si>
  <si>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</si>
  <si>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</si>
  <si>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</si>
  <si>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</si>
  <si>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</si>
  <si>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</si>
  <si>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</si>
  <si>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</si>
  <si>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</si>
  <si>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</si>
  <si>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</si>
  <si>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</si>
  <si>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</si>
  <si>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</si>
  <si>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</si>
  <si>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</si>
  <si>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</si>
  <si>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</si>
  <si>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</si>
  <si>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</si>
  <si>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</si>
  <si>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</si>
  <si>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</si>
  <si>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</si>
  <si>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</si>
  <si>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</si>
  <si>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</si>
  <si>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</si>
  <si>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</si>
  <si>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</si>
  <si>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</si>
  <si>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</si>
  <si>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</si>
  <si>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</si>
  <si>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</si>
  <si>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</si>
  <si>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</si>
  <si>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</si>
  <si>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</si>
  <si>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</si>
  <si>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</si>
  <si>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</si>
  <si>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</si>
  <si>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</si>
  <si>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</si>
  <si>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</si>
  <si>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</si>
  <si>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</si>
  <si>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</si>
  <si>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</si>
  <si>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</si>
  <si>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</si>
  <si>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</si>
  <si>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</si>
  <si>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</si>
  <si>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</si>
  <si>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</si>
  <si>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</si>
  <si>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</si>
  <si>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</si>
  <si>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</si>
  <si>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</si>
  <si>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</si>
  <si>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</si>
  <si>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</si>
  <si>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</si>
  <si>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</si>
  <si>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</si>
  <si>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</si>
  <si>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</si>
  <si>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</si>
  <si>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</si>
  <si>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</si>
  <si>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</si>
  <si>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</si>
  <si>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</si>
  <si>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</si>
  <si>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</si>
  <si>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</si>
  <si>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</si>
  <si>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</si>
  <si>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</si>
  <si>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</si>
  <si>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</si>
  <si>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</si>
  <si>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</si>
  <si>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</si>
  <si>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</si>
  <si>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</si>
  <si>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</si>
  <si>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</si>
  <si>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</si>
  <si>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</si>
  <si>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</si>
  <si>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</si>
  <si>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</si>
  <si>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</si>
  <si>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</si>
  <si>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</si>
  <si>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</si>
  <si>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</si>
  <si>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</si>
  <si>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</si>
  <si>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</si>
  <si>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</si>
  <si>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</si>
  <si>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</si>
  <si>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</si>
  <si>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</si>
  <si>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</si>
  <si>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</si>
  <si>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</si>
  <si>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</si>
  <si>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</si>
  <si>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</si>
  <si>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</si>
  <si>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</si>
  <si>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</si>
  <si>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</si>
  <si>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</si>
  <si>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</si>
  <si>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</si>
  <si>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</si>
  <si>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</si>
  <si>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</si>
  <si>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</si>
  <si>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</si>
  <si>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</si>
  <si>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</si>
  <si>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</si>
  <si>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</si>
  <si>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</si>
  <si>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</si>
  <si>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</si>
  <si>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</si>
  <si>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</si>
  <si>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</si>
  <si>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</si>
  <si>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</si>
  <si>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</si>
  <si>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</si>
  <si>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</si>
  <si>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</si>
  <si>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</si>
  <si>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</si>
  <si>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</si>
  <si>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</si>
  <si>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</si>
  <si>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</si>
  <si>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</si>
  <si>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</si>
  <si>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</si>
  <si>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</si>
  <si>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</si>
  <si>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</si>
  <si>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</si>
  <si>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</si>
  <si>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</si>
  <si>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</si>
  <si>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</si>
  <si>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</si>
  <si>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</si>
  <si>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</si>
  <si>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</si>
  <si>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</si>
  <si>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</si>
  <si>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</si>
  <si>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</si>
  <si>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</si>
  <si>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</si>
  <si>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</si>
  <si>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</si>
  <si>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</si>
  <si>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</si>
  <si>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</si>
  <si>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</si>
  <si>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</si>
  <si>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</si>
  <si>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</si>
  <si>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</si>
  <si>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</si>
  <si>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</si>
  <si>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</si>
  <si>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</si>
  <si>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</si>
  <si>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</si>
  <si>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</si>
  <si>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</si>
  <si>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</si>
  <si>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</si>
  <si>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</si>
  <si>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</si>
  <si>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</si>
  <si>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</si>
  <si>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</si>
  <si>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</si>
  <si>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</si>
  <si>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</si>
  <si>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</si>
  <si>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</si>
  <si>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</si>
  <si>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</si>
  <si>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</si>
  <si>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</si>
  <si>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</si>
  <si>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</si>
  <si>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</si>
  <si>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</si>
  <si>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</si>
  <si>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</si>
  <si>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</si>
  <si>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</si>
  <si>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</si>
  <si>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</si>
  <si>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</si>
  <si>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</si>
  <si>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</si>
  <si>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</si>
  <si>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</si>
  <si>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</si>
  <si>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</si>
  <si>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</si>
  <si>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</si>
  <si>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</si>
  <si>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</si>
  <si>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</si>
  <si>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</si>
  <si>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</si>
  <si>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</si>
  <si>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</si>
  <si>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</si>
  <si>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</si>
  <si>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</si>
  <si>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</si>
  <si>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</si>
  <si>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</si>
  <si>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</si>
  <si>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</si>
  <si>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</si>
  <si>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</si>
  <si>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</si>
  <si>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</si>
  <si>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</si>
  <si>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</si>
  <si>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</si>
  <si>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</si>
  <si>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</si>
  <si>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</si>
  <si>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</si>
  <si>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</si>
  <si>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</si>
  <si>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</si>
  <si>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</si>
  <si>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</si>
  <si>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</si>
  <si>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</si>
  <si>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</si>
  <si>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</si>
  <si>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</si>
  <si>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</si>
  <si>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</si>
  <si>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</si>
  <si>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</si>
  <si>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</si>
  <si>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</si>
  <si>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</si>
  <si>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</si>
  <si>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</si>
  <si>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</si>
  <si>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</si>
  <si>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</si>
  <si>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</si>
  <si>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</si>
  <si>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</si>
  <si>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</si>
  <si>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</si>
  <si>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</si>
  <si>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</si>
  <si>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</si>
  <si>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</si>
  <si>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</si>
  <si>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</si>
  <si>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</si>
  <si>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</si>
  <si>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</si>
  <si>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</si>
  <si>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</si>
  <si>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</si>
  <si>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</si>
  <si>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</si>
  <si>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</si>
  <si>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</si>
  <si>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</si>
  <si>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</si>
  <si>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</si>
  <si>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</si>
  <si>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</si>
  <si>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</si>
  <si>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</si>
  <si>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</si>
  <si>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</si>
  <si>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</si>
  <si>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</si>
  <si>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</si>
  <si>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</si>
  <si>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</si>
  <si>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</si>
  <si>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</si>
  <si>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</si>
  <si>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</si>
  <si>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</si>
  <si>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</si>
  <si>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</si>
  <si>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</si>
  <si>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</si>
  <si>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</si>
  <si>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</si>
  <si>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</si>
  <si>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</si>
  <si>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</si>
  <si>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</si>
  <si>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</si>
  <si>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</si>
  <si>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</si>
  <si>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</si>
  <si>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</si>
  <si>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</si>
  <si>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</si>
  <si>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</si>
  <si>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</si>
  <si>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</si>
  <si>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</si>
  <si>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</si>
  <si>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</si>
  <si>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</si>
  <si>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</si>
  <si>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</si>
  <si>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</si>
  <si>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</si>
  <si>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</si>
  <si>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</si>
  <si>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</si>
  <si>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</si>
  <si>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</si>
  <si>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</si>
  <si>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</si>
  <si>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</si>
  <si>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</si>
  <si>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</si>
  <si>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</si>
  <si>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</si>
  <si>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</si>
  <si>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</si>
  <si>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</si>
  <si>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</si>
  <si>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</si>
  <si>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</si>
  <si>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</si>
  <si>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</si>
  <si>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</si>
  <si>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</si>
  <si>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</si>
  <si>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</si>
  <si>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</si>
  <si>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</si>
  <si>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</si>
  <si>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</si>
  <si>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</si>
  <si>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</si>
  <si>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</si>
  <si>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</si>
  <si>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</si>
  <si>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</si>
  <si>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</si>
  <si>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</si>
  <si>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</si>
  <si>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</si>
  <si>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</si>
  <si>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</si>
  <si>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</si>
  <si>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</si>
  <si>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</si>
  <si>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</si>
  <si>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</si>
  <si>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</si>
  <si>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</si>
  <si>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</si>
  <si>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</si>
  <si>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</si>
  <si>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</si>
  <si>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</si>
  <si>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</si>
  <si>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</si>
  <si>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</si>
  <si>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</si>
  <si>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</si>
  <si>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</si>
  <si>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</si>
  <si>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</si>
  <si>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</si>
  <si>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</si>
  <si>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</si>
  <si>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</si>
  <si>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</si>
  <si>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</si>
  <si>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</si>
  <si>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</si>
  <si>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</si>
  <si>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</si>
  <si>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</si>
  <si>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</si>
  <si>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</si>
  <si>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</si>
  <si>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</si>
  <si>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</si>
  <si>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</si>
  <si>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</si>
  <si>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</si>
  <si>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</si>
  <si>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</si>
  <si>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</si>
  <si>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</si>
  <si>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</si>
  <si>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</si>
  <si>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</si>
  <si>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</si>
  <si>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</si>
  <si>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</si>
  <si>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</si>
  <si>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</si>
  <si>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</si>
  <si>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</si>
  <si>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</si>
  <si>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</si>
  <si>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</si>
  <si>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</si>
  <si>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</si>
  <si>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</si>
  <si>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</si>
  <si>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</si>
  <si>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</si>
  <si>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</si>
  <si>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</si>
  <si>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</si>
  <si>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</si>
  <si>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</si>
  <si>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</si>
  <si>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</si>
  <si>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</si>
  <si>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</si>
  <si>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</si>
  <si>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</si>
  <si>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</si>
  <si>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</si>
  <si>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</si>
  <si>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</si>
  <si>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</si>
  <si>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</si>
  <si>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</si>
  <si>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</si>
  <si>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</si>
  <si>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</si>
  <si>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</si>
  <si>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</si>
  <si>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</si>
  <si>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</si>
  <si>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</si>
  <si>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</si>
  <si>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</si>
  <si>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</si>
  <si>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</si>
  <si>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</si>
  <si>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</si>
  <si>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</si>
  <si>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</si>
  <si>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</si>
  <si>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</si>
  <si>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</si>
  <si>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</si>
  <si>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</si>
  <si>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</si>
  <si>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</si>
  <si>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</si>
  <si>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</si>
  <si>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</si>
  <si>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</si>
  <si>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</si>
  <si>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</si>
  <si>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</si>
  <si>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</si>
  <si>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</si>
  <si>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</si>
  <si>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</si>
  <si>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</si>
  <si>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</si>
  <si>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</si>
  <si>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</si>
  <si>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</si>
  <si>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</si>
  <si>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</si>
  <si>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</si>
  <si>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</si>
  <si>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</si>
  <si>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</si>
  <si>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</si>
  <si>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</si>
  <si>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</si>
  <si>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</si>
  <si>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</si>
  <si>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</si>
  <si>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</si>
  <si>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</si>
  <si>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</si>
  <si>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</si>
  <si>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</si>
  <si>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</si>
  <si>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</si>
  <si>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</si>
  <si>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</si>
  <si>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</si>
  <si>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</si>
  <si>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</si>
  <si>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</si>
  <si>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</si>
  <si>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</si>
  <si>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</si>
  <si>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</si>
  <si>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</si>
  <si>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</si>
  <si>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</si>
  <si>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</si>
  <si>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</si>
  <si>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</si>
  <si>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</si>
  <si>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</si>
  <si>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</si>
  <si>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</si>
  <si>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</si>
  <si>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</si>
  <si>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</si>
  <si>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</si>
  <si>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</si>
  <si>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</si>
  <si>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</si>
  <si>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</si>
  <si>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</si>
  <si>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</si>
  <si>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</si>
  <si>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</si>
  <si>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</si>
  <si>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</si>
  <si>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</si>
  <si>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</si>
  <si>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</si>
  <si>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</si>
  <si>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</si>
  <si>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</si>
  <si>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</si>
  <si>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</si>
  <si>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</si>
  <si>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</si>
  <si>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</si>
  <si>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</si>
  <si>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</si>
  <si>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</si>
  <si>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</si>
  <si>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</si>
  <si>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</si>
  <si>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</si>
  <si>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</si>
  <si>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</si>
  <si>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</si>
  <si>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</si>
  <si>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</si>
  <si>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</si>
  <si>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</si>
  <si>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</si>
  <si>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</si>
  <si>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</si>
  <si>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</si>
  <si>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</si>
  <si>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</si>
  <si>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</si>
  <si>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</si>
  <si>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</si>
  <si>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</si>
  <si>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</si>
  <si>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</si>
  <si>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</si>
  <si>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</si>
  <si>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</si>
  <si>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</si>
  <si>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</si>
  <si>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</si>
  <si>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</si>
  <si>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</si>
  <si>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</si>
  <si>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</si>
  <si>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</si>
  <si>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</si>
  <si>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</si>
  <si>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</si>
  <si>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</si>
  <si>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</si>
  <si>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</si>
  <si>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</si>
  <si>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</si>
  <si>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</si>
  <si>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</si>
  <si>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</si>
  <si>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</si>
  <si>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</si>
  <si>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</si>
  <si>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</si>
  <si>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</si>
  <si>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</si>
  <si>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</si>
  <si>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</si>
  <si>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</si>
  <si>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</si>
  <si>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</si>
  <si>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</si>
  <si>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</si>
  <si>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</si>
  <si>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</si>
  <si>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</si>
  <si>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</si>
  <si>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</si>
  <si>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</si>
  <si>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</si>
  <si>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</si>
  <si>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</si>
  <si>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</si>
  <si>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</si>
  <si>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</si>
  <si>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</si>
  <si>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</si>
  <si>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</si>
  <si>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</si>
  <si>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</si>
  <si>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</si>
  <si>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</si>
  <si>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</si>
  <si>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</si>
  <si>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</si>
  <si>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</si>
  <si>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</si>
  <si>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</si>
  <si>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</si>
  <si>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</si>
  <si>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</si>
  <si>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</si>
  <si>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</si>
  <si>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</si>
  <si>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</si>
  <si>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</si>
  <si>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</si>
  <si>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</si>
  <si>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</si>
  <si>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</si>
  <si>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</si>
  <si>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</si>
  <si>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</si>
  <si>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</si>
  <si>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</si>
  <si>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</si>
  <si>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</si>
  <si>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</si>
  <si>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</si>
  <si>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</si>
  <si>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</si>
  <si>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</si>
  <si>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</si>
  <si>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</si>
  <si>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</si>
  <si>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</si>
  <si>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</si>
  <si>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</si>
  <si>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</si>
  <si>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</si>
  <si>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</si>
  <si>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</si>
  <si>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</si>
  <si>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</si>
  <si>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</si>
  <si>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</si>
  <si>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</si>
  <si>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</si>
  <si>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</si>
  <si>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</si>
  <si>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</si>
  <si>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</si>
  <si>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</si>
  <si>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</si>
  <si>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</si>
  <si>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</si>
  <si>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</si>
  <si>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</si>
  <si>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</si>
  <si>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</si>
  <si>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</si>
  <si>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</si>
  <si>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</si>
  <si>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</si>
  <si>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</si>
  <si>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</si>
  <si>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</si>
  <si>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</si>
  <si>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</si>
  <si>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</si>
  <si>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</si>
  <si>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</si>
  <si>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</si>
  <si>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</si>
  <si>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</si>
  <si>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</si>
  <si>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</si>
  <si>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</si>
  <si>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</si>
  <si>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</si>
  <si>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</si>
  <si>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</si>
  <si>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</si>
  <si>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</si>
  <si>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</si>
  <si>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</si>
  <si>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</si>
  <si>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</si>
  <si>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</si>
  <si>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</si>
  <si>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</si>
  <si>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</si>
  <si>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</si>
  <si>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</si>
  <si>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</si>
  <si>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</si>
  <si>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</si>
  <si>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</si>
  <si>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</si>
  <si>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</si>
  <si>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</si>
  <si>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</si>
  <si>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</si>
  <si>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</si>
  <si>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</si>
  <si>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</si>
  <si>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</si>
  <si>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</si>
  <si>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</si>
  <si>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</si>
  <si>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</si>
  <si>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</si>
  <si>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</si>
  <si>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</si>
  <si>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</si>
  <si>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</si>
  <si>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</si>
  <si>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</si>
  <si>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</si>
  <si>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</si>
  <si>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</si>
  <si>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</si>
  <si>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</si>
  <si>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</si>
  <si>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</si>
  <si>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</si>
  <si>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</si>
  <si>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</si>
  <si>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</si>
  <si>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</si>
  <si>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</si>
  <si>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</si>
  <si>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</si>
  <si>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</si>
  <si>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</si>
  <si>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</si>
  <si>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</si>
  <si>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</si>
  <si>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</si>
  <si>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</si>
  <si>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</si>
  <si>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</si>
  <si>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</si>
  <si>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</si>
  <si>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</si>
  <si>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</si>
  <si>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</si>
  <si>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</si>
  <si>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</si>
  <si>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</si>
  <si>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</si>
  <si>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</si>
  <si>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</si>
  <si>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</si>
  <si>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</si>
  <si>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</si>
  <si>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</si>
  <si>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</si>
  <si>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</si>
  <si>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</si>
  <si>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</si>
  <si>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</si>
  <si>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</si>
  <si>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</si>
  <si>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</si>
  <si>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</si>
  <si>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</si>
  <si>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</si>
  <si>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</si>
  <si>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</si>
  <si>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</si>
  <si>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</si>
  <si>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</si>
  <si>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</si>
  <si>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</si>
  <si>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</si>
  <si>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</si>
  <si>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</si>
  <si>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</si>
  <si>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</si>
  <si>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</si>
  <si>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</si>
  <si>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</si>
  <si>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</si>
  <si>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</si>
  <si>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</si>
  <si>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</si>
  <si>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</si>
  <si>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</si>
  <si>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</si>
  <si>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</si>
  <si>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</si>
  <si>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</si>
  <si>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</si>
  <si>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</si>
  <si>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</si>
  <si>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</si>
  <si>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</si>
  <si>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</si>
  <si>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</si>
  <si>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</si>
  <si>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</si>
  <si>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</si>
  <si>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</si>
  <si>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</si>
  <si>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</si>
  <si>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</si>
  <si>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</si>
  <si>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</si>
  <si>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</si>
  <si>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</si>
  <si>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</si>
  <si>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</si>
  <si>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</si>
  <si>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</si>
  <si>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</si>
  <si>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</si>
  <si>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</si>
  <si>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</si>
  <si>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</si>
  <si>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</si>
  <si>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</si>
  <si>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</si>
  <si>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</si>
  <si>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</si>
  <si>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</si>
  <si>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</si>
  <si>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</si>
  <si>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</si>
  <si>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</si>
  <si>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</si>
  <si>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</si>
  <si>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</si>
  <si>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</si>
  <si>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</si>
  <si>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</si>
  <si>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</si>
  <si>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</si>
  <si>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</si>
  <si>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</si>
  <si>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</si>
  <si>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</si>
  <si>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</si>
  <si>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</si>
  <si>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</si>
  <si>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</si>
  <si>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</si>
  <si>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</si>
  <si>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</si>
  <si>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</si>
  <si>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</si>
  <si>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</si>
  <si>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</si>
  <si>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</si>
  <si>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</si>
  <si>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</si>
  <si>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</si>
  <si>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</si>
  <si>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</si>
  <si>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</si>
  <si>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</si>
  <si>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</si>
  <si>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</si>
  <si>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</si>
  <si>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</si>
  <si>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</si>
  <si>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</si>
  <si>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</si>
  <si>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</si>
  <si>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</si>
  <si>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</si>
  <si>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</si>
  <si>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</si>
  <si>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</si>
  <si>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</si>
  <si>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</si>
  <si>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</si>
  <si>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</si>
  <si>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</si>
  <si>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</si>
  <si>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</si>
  <si>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</si>
  <si>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</si>
  <si>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</si>
  <si>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</si>
  <si>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</si>
  <si>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</si>
  <si>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</si>
  <si>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</si>
  <si>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</si>
  <si>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</si>
  <si>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</si>
  <si>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</si>
  <si>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</si>
  <si>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</si>
  <si>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</si>
  <si>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</si>
  <si>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</si>
  <si>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</si>
  <si>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</si>
  <si>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</si>
  <si>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</si>
  <si>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</si>
  <si>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</si>
  <si>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</si>
  <si>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</si>
  <si>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</si>
  <si>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</si>
  <si>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</si>
  <si>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</si>
  <si>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</si>
  <si>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</si>
  <si>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</si>
  <si>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</si>
  <si>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</si>
  <si>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</si>
  <si>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</si>
  <si>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</si>
  <si>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</si>
  <si>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</si>
  <si>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</si>
  <si>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</si>
  <si>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</si>
  <si>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</si>
  <si>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</si>
  <si>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</si>
  <si>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</si>
  <si>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</si>
  <si>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</si>
  <si>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</si>
  <si>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</si>
  <si>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</si>
  <si>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</si>
  <si>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</si>
  <si>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</si>
  <si>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</si>
  <si>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</si>
  <si>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</si>
  <si>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</si>
  <si>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</si>
  <si>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</si>
  <si>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</si>
  <si>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</si>
  <si>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</si>
  <si>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</si>
  <si>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</si>
  <si>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</si>
  <si>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</si>
  <si>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</si>
  <si>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</si>
  <si>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</si>
  <si>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</si>
  <si>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</si>
  <si>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</si>
  <si>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</si>
  <si>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</si>
  <si>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</si>
  <si>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</si>
  <si>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</si>
  <si>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</si>
  <si>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</si>
  <si>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</si>
  <si>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</si>
  <si>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</si>
  <si>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</si>
  <si>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</si>
  <si>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</si>
  <si>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</si>
  <si>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</si>
  <si>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</si>
  <si>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</si>
  <si>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</si>
  <si>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</si>
  <si>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</si>
  <si>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</si>
  <si>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</si>
  <si>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</si>
  <si>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</si>
  <si>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</si>
  <si>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</si>
  <si>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</si>
  <si>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</si>
  <si>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</si>
  <si>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</si>
  <si>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</si>
  <si>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</si>
  <si>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</si>
  <si>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</si>
  <si>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</si>
  <si>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</si>
  <si>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</si>
  <si>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</si>
  <si>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</si>
  <si>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</si>
  <si>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</si>
  <si>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</si>
  <si>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</si>
  <si>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</si>
  <si>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</si>
  <si>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</si>
  <si>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</si>
  <si>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</si>
  <si>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</si>
  <si>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</si>
  <si>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</si>
  <si>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</si>
  <si>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</si>
  <si>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</si>
  <si>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</si>
  <si>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</si>
  <si>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</si>
  <si>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</si>
  <si>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</si>
  <si>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</si>
  <si>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</si>
  <si>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</si>
  <si>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</si>
  <si>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</si>
  <si>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</si>
  <si>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</si>
  <si>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</si>
  <si>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</si>
  <si>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</si>
  <si>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</si>
  <si>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</si>
  <si>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</si>
  <si>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</si>
  <si>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</si>
  <si>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</si>
  <si>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</si>
  <si>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</si>
  <si>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</si>
  <si>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</si>
  <si>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</si>
  <si>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</si>
  <si>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</si>
  <si>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</si>
  <si>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</si>
  <si>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</si>
  <si>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</si>
  <si>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</si>
  <si>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</si>
  <si>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</si>
  <si>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</si>
  <si>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</si>
  <si>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</si>
  <si>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</si>
  <si>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</si>
  <si>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</si>
  <si>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</si>
  <si>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</si>
  <si>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</si>
  <si>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</si>
  <si>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</si>
  <si>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</si>
  <si>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</si>
  <si>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</si>
  <si>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</si>
  <si>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</si>
  <si>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</si>
  <si>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</si>
  <si>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</si>
  <si>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</si>
  <si>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</si>
  <si>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</si>
  <si>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</si>
  <si>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</si>
  <si>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</si>
  <si>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</si>
  <si>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</si>
  <si>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</si>
  <si>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</si>
  <si>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</si>
  <si>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</si>
  <si>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</si>
  <si>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</si>
  <si>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</si>
  <si>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</si>
  <si>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</si>
  <si>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</si>
  <si>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</si>
  <si>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</si>
  <si>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</si>
  <si>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</si>
  <si>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</si>
  <si>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</si>
  <si>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</si>
  <si>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</si>
  <si>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</si>
  <si>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</si>
  <si>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</si>
  <si>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</si>
  <si>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</si>
  <si>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</si>
  <si>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</si>
  <si>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</si>
  <si>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</si>
  <si>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</si>
  <si>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</si>
  <si>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</si>
  <si>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</si>
  <si>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</si>
  <si>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</si>
  <si>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</si>
  <si>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</si>
  <si>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</si>
  <si>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</si>
  <si>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</si>
  <si>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</si>
  <si>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</si>
  <si>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</si>
  <si>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</si>
  <si>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</si>
  <si>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</si>
  <si>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</si>
  <si>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</si>
  <si>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</si>
  <si>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</si>
  <si>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</si>
  <si>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</si>
  <si>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</si>
  <si>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</si>
  <si>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</si>
  <si>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</si>
  <si>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</si>
  <si>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</si>
  <si>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</si>
  <si>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</si>
  <si>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</si>
  <si>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</si>
  <si>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</si>
  <si>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</si>
  <si>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</si>
  <si>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</si>
  <si>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</si>
  <si>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</si>
  <si>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</si>
  <si>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</si>
  <si>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</si>
  <si>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</si>
  <si>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</si>
  <si>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</si>
  <si>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</si>
  <si>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</si>
  <si>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</si>
  <si>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</si>
  <si>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</si>
  <si>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</si>
  <si>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</si>
  <si>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</si>
  <si>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</si>
  <si>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</si>
  <si>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</si>
  <si>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</si>
  <si>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</si>
  <si>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</si>
  <si>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</si>
  <si>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</si>
  <si>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</si>
  <si>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</si>
  <si>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</si>
  <si>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</si>
  <si>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</si>
  <si>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</si>
  <si>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</si>
  <si>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</si>
  <si>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</si>
  <si>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</si>
  <si>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</si>
  <si>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</si>
  <si>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</si>
  <si>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</si>
  <si>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</si>
  <si>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</si>
  <si>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</si>
  <si>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</si>
  <si>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</si>
  <si>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</si>
  <si>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</si>
  <si>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</si>
  <si>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</si>
  <si>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</si>
  <si>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</si>
  <si>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</si>
  <si>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</si>
  <si>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</si>
  <si>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</si>
  <si>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</si>
  <si>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</si>
  <si>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</si>
  <si>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</si>
  <si>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</si>
  <si>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</si>
  <si>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</si>
  <si>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</si>
  <si>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</si>
  <si>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</si>
  <si>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</si>
  <si>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</si>
  <si>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</si>
  <si>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</si>
  <si>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</si>
  <si>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</si>
  <si>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</si>
  <si>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</si>
  <si>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</si>
  <si>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</si>
  <si>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</si>
  <si>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</si>
  <si>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</si>
  <si>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</si>
  <si>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</si>
  <si>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</si>
  <si>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</si>
  <si>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</si>
  <si>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</si>
  <si>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</si>
  <si>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</si>
  <si>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</si>
  <si>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</si>
  <si>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</si>
  <si>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</si>
  <si>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</si>
  <si>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</si>
  <si>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</si>
  <si>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</si>
  <si>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</si>
  <si>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</si>
  <si>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</si>
  <si>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</si>
  <si>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</si>
  <si>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</si>
  <si>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</si>
  <si>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</si>
  <si>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</si>
  <si>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</si>
  <si>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</si>
  <si>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</si>
  <si>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</si>
  <si>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</si>
  <si>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</si>
  <si>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</si>
  <si>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</si>
  <si>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</si>
  <si>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</si>
  <si>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</si>
  <si>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</si>
  <si>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</si>
  <si>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</si>
  <si>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</si>
  <si>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</si>
  <si>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</si>
  <si>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</si>
  <si>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</si>
  <si>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</si>
  <si>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</si>
  <si>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</si>
  <si>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</si>
  <si>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</si>
  <si>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</si>
  <si>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</si>
  <si>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</si>
  <si>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</si>
  <si>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</si>
  <si>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</si>
  <si>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</si>
  <si>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</si>
  <si>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</si>
  <si>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</si>
  <si>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</si>
  <si>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</si>
  <si>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</si>
  <si>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</si>
  <si>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</si>
  <si>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</si>
  <si>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</si>
  <si>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</si>
  <si>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</si>
  <si>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</si>
  <si>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</si>
  <si>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</si>
  <si>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</si>
  <si>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</si>
  <si>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</si>
  <si>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</si>
  <si>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</si>
  <si>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</si>
  <si>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</si>
  <si>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</si>
  <si>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</si>
  <si>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</si>
  <si>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</si>
  <si>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</si>
  <si>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</si>
  <si>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</si>
  <si>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</si>
  <si>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</si>
  <si>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</si>
  <si>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</si>
  <si>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</si>
  <si>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</si>
  <si>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</si>
  <si>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</si>
  <si>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</si>
  <si>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</si>
  <si>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</si>
  <si>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</si>
  <si>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</si>
  <si>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</si>
  <si>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</si>
  <si>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</si>
  <si>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</si>
  <si>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</si>
  <si>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</si>
  <si>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</si>
  <si>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</si>
  <si>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</si>
  <si>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</si>
  <si>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</si>
  <si>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</si>
  <si>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</si>
  <si>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</si>
  <si>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</si>
  <si>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</si>
  <si>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</si>
  <si>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</si>
  <si>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</si>
  <si>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</si>
  <si>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</si>
  <si>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</si>
  <si>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</si>
  <si>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</si>
  <si>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</si>
  <si>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</si>
  <si>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</si>
  <si>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</si>
  <si>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</si>
  <si>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</si>
  <si>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</si>
  <si>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</si>
  <si>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</si>
  <si>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</si>
  <si>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</si>
  <si>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</si>
  <si>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</si>
  <si>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</si>
  <si>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</si>
  <si>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</si>
  <si>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</si>
  <si>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</si>
  <si>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</si>
  <si>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</si>
  <si>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</si>
  <si>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</si>
  <si>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</si>
  <si>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</si>
  <si>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</si>
  <si>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</si>
  <si>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</si>
  <si>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</si>
  <si>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</si>
  <si>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</si>
  <si>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</si>
  <si>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</si>
  <si>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</si>
  <si>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</si>
  <si>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</si>
  <si>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</si>
  <si>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</si>
  <si>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</si>
  <si>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</si>
  <si>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</si>
  <si>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</si>
  <si>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</si>
  <si>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</si>
  <si>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</si>
  <si>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</si>
  <si>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</si>
  <si>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</si>
  <si>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</si>
  <si>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</si>
  <si>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</si>
  <si>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</si>
  <si>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</si>
  <si>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</si>
  <si>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</si>
  <si>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</si>
  <si>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</si>
  <si>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</si>
  <si>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</si>
  <si>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</si>
  <si>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</si>
  <si>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</si>
  <si>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</si>
  <si>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</si>
  <si>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</si>
  <si>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</si>
  <si>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</si>
  <si>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</si>
  <si>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</si>
  <si>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</si>
  <si>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</si>
  <si>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</si>
  <si>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</si>
  <si>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</si>
  <si>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</si>
  <si>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</si>
  <si>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</si>
  <si>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</si>
  <si>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</si>
  <si>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</si>
  <si>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</si>
  <si>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</si>
  <si>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</si>
  <si>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</si>
  <si>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</si>
  <si>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</si>
  <si>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</si>
  <si>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</si>
  <si>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</si>
  <si>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</si>
  <si>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</si>
  <si>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</si>
  <si>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</si>
  <si>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</si>
  <si>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</si>
  <si>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</si>
  <si>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</si>
  <si>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</si>
  <si>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</si>
  <si>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</si>
  <si>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</si>
  <si>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</si>
  <si>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</si>
  <si>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</si>
  <si>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</si>
  <si>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</si>
  <si>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</si>
  <si>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</si>
  <si>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</si>
  <si>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</si>
  <si>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</si>
  <si>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</si>
  <si>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</si>
  <si>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</si>
  <si>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</si>
  <si>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</si>
  <si>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</si>
  <si>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</si>
  <si>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</si>
  <si>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</si>
  <si>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</si>
  <si>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</si>
  <si>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</si>
  <si>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</si>
  <si>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</si>
  <si>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</si>
  <si>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</si>
  <si>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</si>
  <si>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</si>
  <si>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</si>
  <si>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</si>
  <si>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</si>
  <si>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</si>
  <si>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</si>
  <si>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</si>
  <si>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</si>
  <si>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</si>
  <si>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</si>
  <si>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</si>
  <si>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</si>
  <si>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</si>
  <si>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</si>
  <si>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</si>
  <si>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</si>
  <si>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</si>
  <si>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</si>
  <si>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</si>
  <si>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</si>
  <si>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</si>
  <si>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</si>
  <si>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</si>
  <si>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</si>
  <si>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</si>
  <si>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</si>
  <si>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</si>
  <si>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</si>
  <si>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</si>
  <si>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</si>
  <si>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</si>
  <si>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</si>
  <si>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</si>
  <si>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</si>
  <si>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</si>
  <si>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</si>
  <si>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</si>
  <si>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</si>
  <si>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</si>
  <si>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</si>
  <si>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</si>
  <si>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</si>
  <si>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</si>
  <si>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</si>
  <si>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</si>
  <si>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</si>
  <si>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</si>
  <si>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</si>
  <si>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</si>
  <si>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</si>
  <si>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</si>
  <si>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</si>
  <si>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</si>
  <si>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</si>
  <si>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</si>
  <si>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</si>
  <si>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</si>
  <si>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</si>
  <si>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</si>
  <si>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</si>
  <si>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</si>
  <si>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</si>
  <si>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</si>
  <si>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</si>
  <si>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</si>
  <si>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</si>
  <si>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</si>
  <si>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</si>
  <si>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</si>
  <si>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</si>
  <si>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</si>
  <si>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</si>
  <si>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</si>
  <si>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</si>
  <si>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</si>
  <si>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</si>
  <si>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</si>
  <si>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</si>
  <si>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</si>
  <si>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</si>
  <si>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</si>
  <si>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</si>
  <si>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</si>
  <si>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</si>
  <si>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</si>
  <si>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</si>
  <si>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</si>
  <si>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</si>
  <si>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</si>
  <si>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</si>
  <si>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</si>
  <si>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</si>
  <si>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</si>
  <si>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</si>
  <si>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</si>
  <si>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</si>
  <si>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</si>
  <si>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</si>
  <si>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</si>
  <si>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</si>
  <si>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</si>
  <si>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</si>
  <si>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</si>
  <si>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</si>
  <si>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</si>
  <si>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</si>
  <si>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</si>
  <si>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</si>
  <si>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</si>
  <si>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</si>
  <si>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</si>
  <si>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</si>
  <si>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</si>
  <si>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</si>
  <si>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</si>
  <si>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</si>
  <si>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</si>
  <si>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</si>
  <si>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</si>
  <si>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</si>
  <si>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</si>
  <si>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</si>
  <si>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</si>
  <si>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</si>
  <si>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</si>
  <si>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</si>
  <si>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</si>
  <si>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</si>
  <si>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</si>
  <si>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</si>
  <si>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</si>
  <si>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</si>
  <si>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</si>
  <si>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</si>
  <si>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</si>
  <si>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</si>
  <si>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</si>
  <si>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</si>
  <si>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</si>
  <si>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</si>
  <si>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</si>
  <si>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</si>
  <si>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</si>
  <si>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</si>
  <si>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</si>
  <si>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</si>
  <si>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</si>
  <si>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</si>
  <si>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</si>
  <si>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</si>
  <si>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</si>
  <si>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</si>
  <si>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</si>
  <si>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</si>
  <si>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</si>
  <si>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</si>
  <si>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</si>
  <si>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</si>
  <si>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</si>
  <si>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</si>
  <si>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</si>
  <si>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</si>
  <si>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</si>
  <si>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</si>
  <si>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</si>
  <si>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</si>
  <si>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</si>
  <si>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</si>
  <si>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</si>
  <si>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</si>
  <si>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</si>
  <si>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</si>
  <si>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</si>
  <si>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</si>
  <si>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</si>
  <si>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</si>
  <si>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</si>
  <si>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</si>
  <si>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</si>
  <si>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</si>
  <si>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</si>
  <si>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</si>
  <si>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</si>
  <si>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</si>
  <si>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</si>
  <si>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</si>
  <si>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</si>
  <si>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</si>
  <si>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</si>
  <si>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</si>
  <si>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</si>
  <si>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</si>
  <si>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</si>
  <si>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</si>
  <si>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</si>
  <si>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</si>
  <si>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</si>
  <si>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</si>
  <si>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</si>
  <si>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</si>
  <si>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</si>
  <si>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</si>
  <si>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</si>
  <si>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</si>
  <si>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</si>
  <si>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</si>
  <si>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</si>
  <si>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</si>
  <si>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</si>
  <si>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</si>
  <si>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</si>
  <si>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</si>
  <si>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</si>
  <si>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</si>
  <si>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</si>
  <si>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</si>
  <si>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</si>
  <si>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</si>
  <si>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</si>
  <si>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</si>
  <si>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</si>
  <si>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</si>
  <si>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</si>
  <si>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</si>
  <si>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</si>
  <si>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</si>
  <si>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</si>
  <si>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</si>
  <si>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</si>
  <si>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</si>
  <si>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</si>
  <si>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</si>
  <si>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</si>
  <si>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</si>
  <si>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</si>
  <si>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</si>
  <si>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</si>
  <si>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</si>
  <si>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</si>
  <si>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</si>
  <si>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</si>
  <si>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</si>
  <si>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</si>
  <si>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</si>
  <si>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</si>
  <si>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</si>
  <si>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</si>
  <si>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</si>
  <si>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</si>
  <si>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</si>
  <si>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</si>
  <si>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</si>
  <si>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</si>
  <si>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</si>
  <si>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</si>
  <si>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</si>
  <si>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</si>
  <si>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</si>
  <si>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</si>
  <si>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</si>
  <si>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</si>
  <si>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</si>
  <si>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</si>
  <si>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</si>
  <si>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</si>
  <si>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</si>
  <si>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</si>
  <si>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</si>
  <si>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</si>
  <si>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</si>
  <si>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</si>
  <si>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</si>
  <si>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</si>
  <si>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</si>
  <si>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</si>
  <si>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</si>
  <si>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</si>
  <si>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</si>
  <si>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</si>
  <si>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</si>
  <si>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</si>
  <si>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</si>
  <si>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</si>
  <si>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</si>
  <si>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</si>
  <si>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</si>
  <si>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</si>
  <si>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</si>
  <si>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</si>
  <si>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</si>
  <si>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</si>
  <si>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</si>
  <si>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</si>
  <si>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</si>
  <si>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</si>
  <si>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</si>
  <si>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</si>
  <si>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</si>
  <si>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</si>
  <si>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</si>
  <si>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</si>
  <si>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</si>
  <si>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</si>
  <si>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</si>
  <si>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</si>
  <si>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</si>
  <si>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</si>
  <si>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</si>
  <si>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</si>
  <si>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</si>
  <si>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</si>
  <si>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</si>
  <si>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</si>
  <si>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</si>
  <si>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</si>
  <si>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</si>
  <si>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</si>
  <si>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</si>
  <si>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</si>
  <si>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</si>
  <si>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</si>
  <si>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</si>
  <si>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</si>
  <si>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</si>
  <si>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</si>
  <si>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</si>
  <si>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</si>
  <si>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</si>
  <si>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</si>
  <si>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</si>
  <si>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</si>
  <si>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</si>
  <si>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</si>
  <si>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</si>
  <si>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</si>
  <si>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</si>
  <si>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</si>
  <si>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</si>
  <si>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</si>
  <si>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</si>
  <si>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</si>
  <si>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</si>
  <si>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</si>
  <si>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</si>
  <si>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</si>
  <si>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</si>
  <si>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</si>
  <si>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</si>
  <si>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</si>
  <si>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</si>
  <si>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</si>
  <si>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</si>
  <si>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</si>
  <si>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</si>
  <si>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</si>
  <si>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</si>
  <si>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</si>
  <si>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</si>
  <si>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</si>
  <si>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</si>
  <si>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</si>
  <si>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</si>
  <si>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</si>
  <si>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</si>
  <si>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</si>
  <si>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</si>
  <si>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</si>
  <si>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</si>
  <si>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</si>
  <si>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</si>
  <si>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</si>
  <si>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</si>
  <si>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</si>
  <si>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</si>
  <si>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</si>
  <si>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</si>
  <si>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</si>
  <si>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</si>
  <si>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</si>
  <si>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</si>
  <si>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</si>
  <si>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</si>
  <si>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</si>
  <si>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</si>
  <si>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</si>
  <si>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</si>
  <si>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</si>
  <si>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</si>
  <si>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</si>
  <si>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</si>
  <si>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</si>
  <si>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</si>
  <si>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</si>
  <si>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</si>
  <si>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</si>
  <si>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</si>
  <si>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</si>
  <si>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</si>
  <si>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</si>
  <si>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</si>
  <si>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</si>
  <si>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</si>
  <si>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</si>
  <si>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</si>
  <si>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</si>
  <si>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</si>
  <si>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</si>
  <si>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</si>
  <si>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</si>
  <si>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</si>
  <si>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</si>
  <si>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</si>
  <si>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</si>
  <si>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</si>
  <si>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</si>
  <si>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</si>
  <si>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</si>
  <si>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</si>
  <si>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</si>
  <si>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</si>
  <si>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</si>
  <si>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</si>
  <si>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</si>
  <si>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</si>
  <si>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</si>
  <si>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</si>
  <si>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</si>
  <si>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</si>
  <si>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</si>
  <si>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</si>
  <si>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</si>
  <si>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</si>
  <si>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</si>
  <si>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</si>
  <si>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</si>
  <si>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</si>
  <si>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</si>
  <si>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</si>
  <si>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</si>
  <si>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</si>
  <si>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</si>
  <si>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</si>
  <si>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</si>
  <si>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</si>
  <si>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</si>
  <si>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</si>
  <si>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</si>
  <si>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</si>
  <si>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</si>
  <si>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</si>
  <si>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</si>
  <si>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</si>
  <si>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</si>
  <si>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</si>
  <si>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</si>
  <si>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</si>
  <si>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</si>
  <si>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</si>
  <si>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</si>
  <si>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</si>
  <si>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</si>
  <si>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</si>
  <si>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</si>
  <si>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</si>
  <si>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</si>
  <si>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</si>
  <si>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</si>
  <si>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</si>
  <si>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</si>
  <si>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</si>
  <si>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</si>
  <si>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</si>
  <si>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</si>
  <si>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</si>
  <si>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</si>
  <si>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</si>
  <si>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</si>
  <si>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</si>
  <si>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</si>
  <si>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</si>
  <si>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</si>
  <si>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</si>
  <si>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</si>
  <si>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</si>
  <si>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</si>
  <si>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</si>
  <si>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</si>
  <si>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</si>
  <si>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</si>
  <si>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</si>
  <si>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</si>
  <si>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</si>
  <si>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</si>
  <si>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</si>
  <si>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</si>
  <si>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</si>
  <si>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</si>
  <si>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</si>
  <si>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</si>
  <si>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</si>
  <si>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</si>
  <si>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</si>
  <si>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</si>
  <si>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</si>
  <si>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</si>
  <si>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</si>
  <si>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</si>
  <si>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</si>
  <si>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</si>
  <si>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</si>
  <si>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</si>
  <si>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</si>
  <si>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</si>
  <si>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</si>
  <si>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</si>
  <si>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</si>
  <si>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</si>
  <si>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</si>
  <si>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</si>
  <si>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</si>
  <si>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</si>
  <si>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</si>
  <si>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</si>
  <si>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</si>
  <si>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</si>
  <si>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</si>
  <si>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</si>
  <si>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</si>
  <si>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</si>
  <si>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</si>
  <si>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</si>
  <si>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</si>
  <si>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</si>
  <si>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</si>
  <si>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</si>
  <si>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</si>
  <si>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</si>
  <si>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</si>
  <si>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</si>
  <si>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</si>
  <si>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</si>
  <si>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</si>
  <si>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</si>
  <si>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</si>
  <si>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</si>
  <si>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</si>
  <si>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</si>
  <si>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</si>
  <si>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</si>
  <si>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</si>
  <si>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</si>
  <si>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</si>
  <si>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</si>
  <si>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</si>
  <si>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</si>
  <si>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</si>
  <si>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</si>
  <si>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</si>
  <si>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</si>
  <si>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</si>
  <si>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</si>
  <si>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</si>
  <si>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</si>
  <si>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</si>
  <si>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</si>
  <si>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</si>
  <si>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</si>
  <si>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</si>
  <si>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</si>
  <si>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</si>
  <si>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</si>
  <si>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</si>
  <si>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</si>
  <si>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</si>
  <si>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</si>
  <si>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</si>
  <si>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</si>
  <si>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</si>
  <si>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</si>
  <si>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</si>
  <si>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</si>
  <si>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</si>
  <si>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</si>
  <si>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</si>
  <si>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</si>
  <si>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</si>
  <si>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</si>
  <si>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</si>
  <si>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</si>
  <si>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</si>
  <si>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</si>
  <si>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</si>
  <si>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</si>
  <si>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</si>
  <si>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</si>
  <si>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</si>
  <si>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</si>
  <si>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</si>
  <si>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</si>
  <si>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</si>
  <si>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</si>
  <si>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</si>
  <si>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</si>
  <si>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</si>
  <si>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</si>
  <si>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</si>
  <si>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</si>
  <si>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</si>
  <si>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</si>
  <si>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</si>
  <si>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</si>
  <si>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</si>
  <si>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</si>
  <si>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</si>
  <si>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</si>
  <si>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</si>
  <si>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</si>
  <si>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</si>
  <si>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</si>
  <si>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</si>
  <si>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</si>
  <si>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</si>
  <si>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</si>
  <si>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</si>
  <si>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</si>
  <si>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</si>
  <si>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</si>
  <si>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</si>
  <si>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</si>
  <si>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</si>
  <si>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</si>
  <si>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</si>
  <si>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</si>
  <si>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</si>
  <si>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</si>
  <si>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</si>
  <si>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</si>
  <si>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</si>
  <si>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</si>
  <si>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</si>
  <si>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</si>
  <si>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</si>
  <si>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</si>
  <si>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</si>
  <si>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</si>
  <si>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</si>
  <si>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</si>
  <si>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</si>
  <si>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</si>
  <si>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</si>
  <si>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</si>
  <si>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</si>
  <si>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</si>
  <si>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</si>
  <si>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</si>
  <si>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</si>
  <si>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</si>
  <si>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</si>
  <si>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</si>
  <si>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</si>
  <si>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</si>
  <si>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</si>
  <si>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</si>
  <si>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</si>
  <si>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</si>
  <si>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</si>
  <si>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</si>
  <si>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</si>
  <si>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</si>
  <si>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</si>
  <si>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</si>
  <si>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</si>
  <si>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</si>
  <si>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</si>
  <si>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</si>
  <si>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</si>
  <si>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</si>
  <si>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</si>
  <si>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</si>
  <si>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</si>
  <si>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</si>
  <si>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</si>
  <si>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</si>
  <si>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</si>
  <si>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</si>
  <si>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</si>
  <si>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</si>
  <si>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</si>
  <si>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</si>
  <si>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</si>
  <si>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</si>
  <si>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</si>
  <si>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</si>
  <si>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</si>
  <si>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</si>
  <si>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</si>
  <si>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</si>
  <si>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</si>
  <si>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</si>
  <si>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</si>
  <si>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</si>
  <si>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</si>
  <si>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</si>
  <si>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</si>
  <si>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</si>
  <si>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</si>
  <si>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</si>
  <si>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</si>
  <si>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</si>
  <si>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</si>
  <si>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</si>
  <si>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</si>
  <si>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</si>
  <si>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</si>
  <si>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</si>
  <si>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</si>
  <si>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</si>
  <si>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</si>
  <si>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</si>
  <si>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</si>
  <si>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</si>
  <si>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</si>
  <si>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</si>
  <si>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</si>
  <si>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</si>
  <si>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</si>
  <si>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</si>
  <si>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</si>
  <si>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</si>
  <si>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</si>
  <si>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</si>
  <si>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</si>
  <si>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</si>
  <si>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</si>
  <si>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</si>
  <si>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</si>
  <si>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</si>
  <si>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</si>
  <si>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</si>
  <si>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</si>
  <si>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</si>
  <si>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</si>
  <si>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</si>
  <si>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</si>
  <si>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</si>
  <si>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</si>
  <si>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</si>
  <si>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</si>
  <si>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</si>
  <si>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</si>
  <si>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</si>
  <si>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</si>
  <si>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</si>
  <si>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</si>
  <si>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</si>
  <si>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</si>
  <si>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</si>
  <si>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</si>
  <si>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</si>
  <si>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</si>
  <si>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</si>
  <si>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</si>
  <si>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</si>
  <si>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</si>
  <si>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</si>
  <si>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</si>
  <si>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</si>
  <si>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</si>
  <si>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</si>
  <si>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</si>
  <si>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</si>
  <si>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</si>
  <si>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</si>
  <si>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</si>
  <si>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</si>
  <si>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</si>
  <si>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</si>
  <si>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</si>
  <si>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</si>
  <si>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</si>
  <si>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</si>
  <si>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</si>
  <si>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</si>
  <si>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</si>
  <si>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</si>
  <si>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</si>
  <si>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</si>
  <si>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</si>
  <si>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</si>
  <si>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</si>
  <si>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</si>
  <si>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</si>
  <si>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</si>
  <si>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</si>
  <si>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</si>
  <si>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</si>
  <si>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</si>
  <si>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</si>
  <si>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</si>
  <si>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</si>
  <si>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</si>
  <si>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</si>
  <si>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</si>
  <si>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</si>
  <si>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</si>
  <si>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</si>
  <si>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</si>
  <si>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</si>
  <si>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</si>
  <si>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</si>
  <si>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</si>
  <si>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</si>
  <si>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</si>
  <si>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</si>
  <si>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</si>
  <si>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</si>
  <si>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</si>
  <si>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</si>
  <si>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</si>
  <si>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</si>
  <si>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</si>
  <si>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</si>
  <si>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</si>
  <si>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</si>
  <si>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</si>
  <si>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</si>
  <si>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</si>
  <si>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</si>
  <si>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</si>
  <si>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</si>
  <si>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</si>
  <si>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</si>
  <si>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</si>
  <si>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</si>
  <si>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</si>
  <si>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</si>
  <si>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</si>
  <si>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</si>
  <si>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</si>
  <si>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</si>
  <si>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</si>
  <si>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</si>
  <si>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</si>
  <si>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</si>
  <si>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</si>
  <si>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</si>
  <si>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</si>
  <si>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</si>
  <si>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</si>
  <si>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</si>
  <si>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</si>
  <si>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</si>
  <si>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</si>
  <si>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</si>
  <si>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</si>
  <si>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</si>
  <si>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</si>
  <si>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</si>
  <si>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</si>
  <si>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</si>
  <si>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</si>
  <si>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</si>
  <si>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</si>
  <si>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</si>
  <si>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</si>
  <si>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</si>
  <si>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</si>
  <si>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</si>
  <si>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</si>
  <si>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</si>
  <si>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</si>
  <si>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</si>
  <si>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</si>
  <si>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</si>
  <si>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</si>
  <si>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</si>
  <si>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</si>
  <si>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</si>
  <si>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</si>
  <si>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</si>
  <si>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</si>
  <si>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</si>
  <si>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</si>
  <si>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</si>
  <si>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</si>
  <si>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</si>
  <si>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</si>
  <si>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</si>
  <si>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</si>
  <si>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</si>
  <si>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</si>
  <si>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</si>
  <si>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</si>
  <si>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</si>
  <si>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</si>
  <si>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</si>
  <si>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</si>
  <si>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</si>
  <si>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</si>
  <si>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</si>
  <si>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</si>
  <si>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</si>
  <si>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</si>
  <si>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</si>
  <si>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</si>
  <si>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</si>
  <si>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</si>
  <si>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</si>
  <si>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</si>
  <si>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</si>
  <si>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</si>
  <si>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</si>
  <si>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</si>
  <si>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</si>
  <si>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</si>
  <si>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</si>
  <si>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</si>
  <si>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</si>
  <si>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</si>
  <si>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</si>
  <si>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</si>
  <si>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</si>
  <si>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</si>
  <si>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</si>
  <si>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</si>
  <si>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</si>
  <si>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</si>
  <si>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</si>
  <si>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</si>
  <si>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</si>
  <si>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</si>
  <si>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</si>
  <si>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</si>
  <si>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</si>
  <si>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</si>
  <si>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</si>
  <si>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</si>
  <si>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</si>
  <si>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</si>
  <si>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</si>
  <si>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</si>
  <si>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</si>
  <si>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</si>
  <si>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</si>
  <si>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</si>
  <si>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</si>
  <si>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</si>
  <si>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</si>
  <si>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</si>
  <si>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</si>
  <si>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</si>
  <si>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</si>
  <si>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</si>
  <si>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</si>
  <si>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</si>
  <si>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</si>
  <si>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</si>
  <si>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</si>
  <si>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</si>
  <si>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</si>
  <si>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</si>
  <si>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</si>
  <si>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</si>
  <si>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</si>
  <si>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</si>
  <si>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</si>
  <si>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</si>
  <si>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</si>
  <si>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</si>
  <si>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</si>
  <si>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</si>
  <si>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</si>
  <si>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</si>
  <si>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</si>
  <si>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</si>
  <si>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</si>
  <si>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</si>
  <si>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</si>
  <si>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</si>
  <si>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</si>
  <si>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</si>
  <si>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</si>
  <si>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</si>
  <si>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</si>
  <si>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</si>
  <si>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</si>
  <si>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</si>
  <si>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</si>
  <si>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</si>
  <si>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</si>
  <si>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</si>
  <si>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</si>
  <si>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</si>
  <si>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</si>
  <si>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</si>
  <si>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</si>
  <si>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</si>
  <si>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</si>
  <si>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</si>
  <si>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</si>
  <si>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</si>
  <si>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</si>
  <si>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</si>
  <si>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</si>
  <si>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</si>
  <si>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</si>
  <si>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</si>
  <si>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</si>
  <si>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</si>
  <si>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</si>
  <si>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</si>
  <si>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</si>
  <si>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</si>
  <si>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</si>
  <si>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</si>
  <si>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</si>
  <si>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</si>
  <si>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</si>
  <si>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</si>
  <si>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</si>
  <si>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</si>
  <si>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</si>
  <si>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</si>
  <si>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</si>
  <si>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</si>
  <si>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</si>
  <si>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</si>
  <si>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</si>
  <si>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</si>
  <si>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</si>
  <si>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</si>
  <si>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</si>
  <si>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</si>
  <si>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</si>
  <si>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</si>
  <si>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</si>
  <si>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</si>
  <si>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</si>
  <si>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</si>
  <si>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</si>
  <si>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</si>
  <si>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</si>
  <si>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</si>
  <si>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</si>
  <si>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</si>
  <si>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</si>
  <si>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</si>
  <si>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</si>
  <si>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</si>
  <si>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</si>
  <si>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</si>
  <si>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</si>
  <si>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</si>
  <si>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</si>
  <si>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</si>
  <si>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</si>
  <si>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</si>
  <si>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</si>
  <si>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</si>
  <si>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</si>
  <si>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</si>
  <si>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</si>
  <si>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</si>
  <si>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</si>
  <si>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</si>
  <si>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</si>
  <si>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</si>
  <si>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</si>
  <si>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</si>
  <si>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</si>
  <si>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</si>
  <si>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</si>
  <si>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</si>
  <si>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</si>
  <si>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</si>
  <si>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</si>
  <si>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</si>
  <si>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</si>
  <si>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</si>
  <si>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</si>
  <si>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</si>
  <si>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</si>
  <si>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</si>
  <si>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</si>
  <si>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</si>
  <si>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</si>
  <si>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</si>
  <si>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</si>
  <si>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</si>
  <si>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</si>
  <si>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</si>
  <si>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</si>
  <si>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</si>
  <si>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</si>
  <si>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</si>
  <si>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</si>
  <si>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</si>
  <si>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</si>
  <si>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</si>
  <si>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</si>
  <si>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</si>
  <si>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</si>
  <si>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</si>
  <si>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</si>
  <si>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</si>
  <si>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</si>
  <si>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</si>
  <si>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</si>
  <si>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</si>
  <si>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</si>
  <si>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</si>
  <si>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</si>
  <si>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</si>
  <si>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</si>
  <si>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</si>
  <si>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</si>
  <si>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</si>
  <si>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</si>
  <si>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</si>
  <si>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</si>
  <si>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</si>
  <si>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</si>
  <si>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</si>
  <si>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</si>
  <si>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</si>
  <si>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</si>
  <si>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</si>
  <si>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</si>
  <si>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</si>
  <si>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</si>
  <si>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</si>
  <si>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</si>
  <si>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</si>
  <si>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</si>
  <si>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</si>
  <si>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</si>
  <si>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</si>
  <si>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</si>
  <si>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</si>
  <si>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</si>
  <si>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</si>
  <si>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</si>
  <si>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</si>
  <si>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</si>
  <si>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</si>
  <si>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</si>
  <si>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</si>
  <si>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</si>
  <si>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</si>
  <si>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</si>
  <si>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</si>
  <si>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</si>
  <si>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</si>
  <si>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</si>
  <si>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</si>
  <si>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</si>
  <si>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</si>
  <si>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</si>
  <si>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</si>
  <si>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</si>
  <si>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</si>
  <si>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</si>
  <si>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</si>
  <si>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</si>
  <si>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</si>
  <si>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</si>
  <si>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</si>
  <si>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</si>
  <si>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</si>
  <si>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</si>
  <si>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</si>
  <si>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</si>
  <si>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</si>
  <si>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</si>
  <si>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</si>
  <si>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</si>
  <si>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</si>
  <si>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</si>
  <si>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</si>
  <si>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</si>
  <si>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</si>
  <si>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</si>
  <si>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</si>
  <si>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</si>
  <si>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</si>
  <si>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</si>
  <si>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</si>
  <si>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</si>
  <si>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</si>
  <si>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</si>
  <si>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</si>
  <si>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</si>
  <si>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</si>
  <si>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</si>
  <si>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</si>
  <si>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</si>
  <si>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</si>
  <si>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</si>
  <si>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</si>
  <si>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</si>
  <si>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</si>
  <si>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</si>
  <si>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</si>
  <si>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</si>
  <si>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</si>
  <si>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</si>
  <si>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</si>
  <si>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</si>
  <si>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</si>
  <si>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</si>
  <si>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</si>
  <si>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</si>
  <si>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</si>
  <si>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</si>
  <si>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</si>
  <si>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</si>
  <si>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</si>
  <si>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</si>
  <si>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</si>
  <si>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</si>
  <si>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</si>
  <si>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</si>
  <si>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</si>
  <si>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</si>
  <si>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</si>
  <si>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</si>
  <si>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</si>
  <si>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</si>
  <si>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</si>
  <si>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</si>
  <si>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</si>
  <si>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</si>
  <si>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</si>
  <si>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</si>
  <si>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</si>
  <si>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</si>
  <si>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</si>
  <si>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</si>
  <si>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</si>
  <si>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</si>
  <si>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</si>
  <si>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</si>
  <si>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</si>
  <si>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</si>
  <si>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</si>
  <si>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</si>
  <si>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</si>
  <si>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</si>
  <si>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</si>
  <si>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</si>
  <si>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</si>
  <si>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</si>
  <si>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</si>
  <si>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</si>
  <si>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</si>
  <si>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</si>
  <si>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</si>
  <si>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</si>
  <si>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</si>
  <si>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</si>
  <si>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</si>
  <si>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</si>
  <si>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</si>
  <si>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</si>
  <si>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</si>
  <si>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</si>
  <si>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</si>
  <si>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</si>
  <si>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</si>
  <si>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</si>
  <si>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</si>
  <si>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</si>
  <si>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</si>
  <si>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</si>
  <si>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</si>
  <si>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</si>
  <si>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</si>
  <si>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</si>
  <si>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</si>
  <si>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</si>
  <si>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</si>
  <si>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</si>
  <si>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</si>
  <si>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</si>
  <si>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</si>
  <si>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</si>
  <si>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</si>
  <si>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</si>
  <si>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</si>
  <si>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</si>
  <si>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</si>
  <si>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</si>
  <si>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</si>
  <si>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</si>
  <si>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</si>
  <si>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</si>
  <si>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</si>
  <si>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</si>
  <si>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</si>
  <si>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</si>
  <si>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</si>
  <si>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</si>
  <si>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</si>
  <si>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</si>
  <si>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</si>
  <si>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</si>
  <si>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</si>
  <si>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</si>
  <si>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</si>
  <si>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</si>
  <si>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</si>
  <si>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</si>
  <si>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</si>
  <si>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</si>
  <si>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</si>
  <si>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</si>
  <si>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</si>
  <si>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</si>
  <si>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</si>
  <si>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</si>
  <si>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</si>
  <si>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</si>
  <si>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</si>
  <si>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</si>
  <si>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</si>
  <si>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</si>
  <si>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</si>
  <si>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</si>
  <si>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</si>
  <si>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</si>
  <si>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</si>
  <si>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</si>
  <si>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</si>
  <si>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</si>
  <si>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</si>
  <si>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</si>
  <si>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</si>
  <si>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</si>
  <si>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</si>
  <si>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</si>
  <si>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</si>
  <si>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</si>
  <si>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</si>
  <si>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</si>
  <si>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</si>
  <si>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</si>
  <si>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</si>
  <si>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</si>
  <si>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</si>
  <si>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</si>
  <si>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</si>
  <si>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</si>
  <si>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</si>
  <si>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</si>
  <si>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</si>
  <si>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</si>
  <si>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</si>
  <si>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</si>
  <si>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</si>
  <si>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</si>
  <si>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</si>
  <si>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</si>
  <si>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</si>
  <si>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</si>
  <si>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</si>
  <si>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</si>
  <si>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</si>
  <si>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</si>
  <si>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</si>
  <si>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</si>
  <si>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</si>
  <si>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</si>
  <si>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</si>
  <si>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</si>
  <si>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</si>
  <si>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</si>
  <si>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</si>
  <si>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</si>
  <si>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</si>
  <si>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</si>
  <si>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</si>
  <si>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</si>
  <si>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</si>
  <si>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</si>
  <si>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</si>
  <si>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</si>
  <si>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</si>
  <si>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</si>
  <si>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</si>
  <si>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</si>
  <si>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</si>
  <si>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</si>
  <si>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</si>
  <si>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</si>
  <si>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</si>
  <si>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</si>
  <si>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</si>
  <si>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</si>
  <si>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</si>
  <si>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</si>
  <si>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</si>
  <si>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</si>
  <si>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</si>
  <si>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</si>
  <si>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</si>
  <si>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</si>
  <si>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</si>
  <si>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</si>
  <si>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</si>
  <si>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</si>
  <si>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</si>
  <si>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</si>
  <si>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</si>
  <si>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</si>
  <si>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</si>
  <si>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</si>
  <si>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</si>
  <si>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</si>
  <si>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</si>
  <si>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</si>
  <si>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</si>
  <si>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</si>
  <si>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</si>
  <si>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</si>
  <si>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</si>
  <si>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</si>
  <si>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</si>
  <si>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</si>
  <si>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</si>
  <si>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</si>
  <si>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</si>
  <si>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</si>
  <si>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</si>
  <si>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</si>
  <si>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</si>
  <si>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</si>
  <si>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</si>
  <si>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</si>
  <si>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</si>
  <si>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</si>
  <si>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</si>
  <si>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</si>
  <si>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</si>
  <si>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</si>
  <si>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</si>
  <si>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</si>
  <si>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</si>
  <si>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</si>
  <si>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</si>
  <si>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</si>
  <si>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</si>
  <si>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</si>
  <si>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</si>
  <si>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</si>
  <si>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</si>
  <si>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</si>
  <si>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</si>
  <si>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</si>
  <si>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</si>
  <si>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</si>
  <si>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</si>
  <si>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</si>
  <si>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</si>
  <si>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</si>
  <si>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</si>
  <si>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</si>
  <si>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</si>
  <si>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</si>
  <si>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</si>
  <si>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</si>
  <si>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</si>
  <si>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</si>
  <si>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</si>
  <si>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</si>
  <si>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</si>
  <si>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</si>
  <si>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</si>
  <si>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</si>
  <si>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</si>
  <si>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</si>
  <si>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</si>
  <si>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</si>
  <si>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</si>
  <si>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</si>
  <si>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</si>
  <si>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</si>
  <si>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</si>
  <si>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</si>
  <si>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</si>
  <si>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</si>
  <si>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</si>
  <si>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</si>
  <si>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</si>
  <si>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</si>
  <si>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</si>
  <si>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</si>
  <si>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</si>
  <si>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</si>
  <si>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</si>
  <si>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</si>
  <si>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</si>
  <si>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</si>
  <si>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</si>
  <si>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</si>
  <si>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</si>
  <si>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</si>
  <si>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</si>
  <si>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</si>
  <si>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</si>
  <si>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</si>
  <si>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</si>
  <si>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</si>
  <si>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</si>
  <si>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</si>
  <si>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</si>
  <si>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</si>
  <si>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</si>
  <si>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</si>
  <si>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</si>
  <si>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</si>
  <si>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</si>
  <si>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</si>
  <si>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</si>
  <si>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</si>
  <si>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</si>
  <si>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</si>
  <si>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</si>
  <si>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</si>
  <si>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</si>
  <si>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</si>
  <si>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</si>
  <si>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</si>
  <si>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</si>
  <si>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</si>
  <si>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</si>
  <si>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</si>
  <si>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</si>
  <si>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</si>
  <si>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</si>
  <si>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</si>
  <si>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</si>
  <si>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</si>
  <si>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</si>
  <si>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</si>
  <si>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</si>
  <si>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</si>
  <si>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</si>
  <si>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</si>
  <si>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</si>
  <si>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</si>
  <si>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</si>
  <si>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</si>
  <si>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</si>
  <si>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</si>
  <si>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</si>
  <si>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</si>
  <si>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</si>
  <si>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</si>
  <si>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</si>
  <si>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</si>
  <si>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</si>
  <si>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</si>
  <si>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</si>
  <si>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</si>
  <si>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</si>
  <si>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</si>
  <si>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</si>
  <si>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</si>
  <si>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</si>
  <si>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</si>
  <si>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</si>
  <si>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</si>
  <si>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</si>
  <si>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</si>
  <si>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</si>
  <si>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</si>
  <si>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</si>
  <si>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</si>
  <si>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</si>
  <si>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</si>
  <si>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</si>
  <si>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</si>
  <si>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</si>
  <si>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</si>
  <si>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</si>
  <si>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</si>
  <si>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</si>
  <si>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</si>
  <si>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</si>
  <si>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</si>
  <si>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</si>
  <si>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</si>
  <si>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</si>
  <si>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</si>
  <si>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</si>
  <si>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</si>
  <si>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</si>
  <si>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</si>
  <si>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</si>
  <si>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</si>
  <si>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</si>
  <si>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</si>
  <si>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</si>
  <si>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</si>
  <si>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</si>
  <si>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</si>
  <si>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</si>
  <si>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</si>
  <si>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</si>
  <si>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</si>
  <si>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</si>
  <si>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</si>
  <si>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</si>
  <si>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</si>
  <si>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</si>
  <si>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</si>
  <si>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</si>
  <si>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</si>
  <si>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</si>
  <si>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</si>
  <si>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</si>
  <si>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</si>
  <si>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</si>
  <si>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</si>
  <si>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</si>
  <si>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</si>
  <si>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</si>
  <si>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</si>
  <si>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</si>
  <si>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</si>
  <si>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</si>
  <si>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</si>
  <si>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</si>
  <si>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</si>
  <si>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</si>
  <si>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</si>
  <si>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</si>
  <si>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</si>
  <si>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</si>
  <si>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</si>
  <si>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</si>
  <si>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</si>
  <si>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</si>
  <si>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</si>
  <si>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</si>
  <si>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</si>
  <si>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</si>
  <si>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</si>
  <si>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</si>
  <si>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</si>
  <si>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</si>
  <si>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</si>
  <si>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</si>
  <si>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</si>
  <si>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</si>
  <si>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</si>
  <si>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</si>
  <si>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</si>
  <si>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</si>
  <si>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</si>
  <si>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</si>
  <si>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</si>
  <si>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</si>
  <si>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</si>
  <si>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</si>
  <si>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</si>
  <si>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</si>
  <si>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</si>
  <si>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</si>
  <si>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</si>
  <si>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</si>
  <si>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</si>
  <si>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</si>
  <si>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</si>
  <si>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</si>
  <si>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</si>
  <si>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</si>
  <si>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</si>
  <si>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</si>
  <si>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</si>
  <si>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</si>
  <si>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</si>
  <si>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</si>
  <si>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</si>
  <si>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</si>
  <si>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</si>
  <si>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</si>
  <si>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</si>
  <si>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</si>
  <si>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</si>
  <si>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</si>
  <si>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</si>
  <si>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</si>
  <si>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</si>
  <si>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</si>
  <si>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</si>
  <si>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</si>
  <si>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</si>
  <si>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</si>
  <si>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</si>
  <si>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</si>
  <si>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</si>
  <si>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</si>
  <si>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</si>
  <si>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</si>
  <si>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</si>
  <si>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</si>
  <si>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</si>
  <si>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</si>
  <si>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</si>
  <si>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</si>
  <si>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</si>
  <si>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</si>
  <si>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</si>
  <si>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</si>
  <si>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</si>
  <si>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</si>
  <si>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</si>
  <si>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</si>
  <si>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</si>
  <si>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</si>
  <si>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</si>
  <si>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</si>
  <si>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</si>
  <si>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</si>
  <si>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</si>
  <si>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</si>
  <si>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</si>
  <si>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</si>
  <si>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</si>
  <si>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</si>
  <si>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</si>
  <si>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</si>
  <si>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</si>
  <si>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</si>
  <si>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</si>
  <si>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</si>
  <si>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</si>
  <si>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</si>
  <si>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</si>
  <si>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</si>
  <si>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</si>
  <si>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</si>
  <si>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</si>
  <si>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</si>
  <si>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</si>
  <si>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</si>
  <si>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</si>
  <si>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</si>
  <si>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</si>
  <si>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</si>
  <si>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</si>
  <si>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</si>
  <si>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</si>
  <si>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</si>
  <si>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</si>
  <si>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</si>
  <si>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</si>
  <si>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</si>
  <si>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</si>
  <si>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</si>
  <si>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</si>
  <si>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</si>
  <si>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</si>
  <si>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</si>
  <si>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</si>
  <si>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</si>
  <si>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</si>
  <si>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</si>
  <si>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</si>
  <si>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</si>
  <si>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</si>
  <si>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</si>
  <si>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</si>
  <si>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</si>
  <si>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</si>
  <si>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</si>
  <si>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</si>
  <si>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</si>
  <si>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</si>
  <si>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</si>
  <si>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</si>
  <si>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</si>
  <si>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</si>
  <si>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</si>
  <si>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</si>
  <si>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</si>
  <si>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</si>
  <si>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</si>
  <si>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</si>
  <si>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</si>
  <si>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</si>
  <si>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</si>
  <si>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</si>
  <si>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</si>
  <si>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</si>
  <si>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</si>
  <si>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</si>
  <si>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</si>
  <si>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</si>
  <si>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</si>
  <si>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</si>
  <si>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</si>
  <si>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</si>
  <si>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</si>
  <si>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</si>
  <si>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</si>
  <si>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</si>
  <si>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</si>
  <si>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</si>
  <si>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</si>
  <si>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</si>
  <si>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</si>
  <si>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</si>
  <si>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</si>
  <si>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</si>
  <si>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</si>
  <si>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</si>
  <si>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</si>
  <si>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</si>
  <si>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</si>
  <si>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</si>
  <si>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</si>
  <si>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</si>
  <si>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</si>
  <si>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</si>
  <si>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</si>
  <si>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</si>
  <si>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</si>
  <si>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</si>
  <si>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</si>
  <si>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</si>
  <si>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</si>
  <si>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</si>
  <si>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</si>
  <si>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</si>
  <si>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</si>
  <si>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</si>
  <si>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</si>
  <si>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</si>
  <si>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</si>
  <si>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</si>
  <si>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</si>
  <si>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</si>
  <si>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</si>
  <si>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</si>
  <si>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</si>
  <si>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</si>
  <si>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</si>
  <si>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</si>
  <si>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</si>
  <si>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</si>
  <si>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</si>
  <si>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</si>
  <si>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</si>
  <si>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</si>
  <si>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</si>
  <si>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</si>
  <si>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</si>
  <si>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</si>
  <si>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</si>
  <si>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</si>
  <si>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</si>
  <si>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</si>
  <si>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</si>
  <si>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</si>
  <si>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</si>
  <si>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</si>
  <si>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</si>
  <si>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</si>
  <si>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</si>
  <si>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</si>
  <si>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</si>
  <si>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</si>
  <si>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</si>
  <si>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</si>
  <si>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</si>
  <si>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</si>
  <si>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</si>
  <si>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</si>
  <si>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</si>
  <si>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</si>
  <si>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</si>
  <si>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</si>
  <si>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</si>
  <si>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</si>
  <si>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</si>
  <si>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</si>
  <si>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</si>
  <si>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</si>
  <si>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</si>
  <si>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</si>
  <si>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</si>
  <si>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</si>
  <si>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</si>
  <si>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</si>
  <si>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</si>
  <si>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</si>
  <si>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</si>
  <si>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</si>
  <si>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</si>
  <si>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</si>
  <si>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</si>
  <si>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</si>
  <si>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</si>
  <si>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</si>
  <si>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</si>
  <si>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</si>
  <si>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</si>
  <si>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</si>
  <si>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</si>
  <si>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</si>
  <si>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</si>
  <si>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</si>
  <si>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</si>
  <si>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</si>
  <si>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</si>
  <si>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</si>
  <si>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</si>
  <si>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</si>
  <si>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</si>
  <si>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</si>
  <si>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</si>
  <si>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</si>
  <si>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</si>
  <si>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</si>
  <si>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</si>
  <si>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</si>
  <si>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</si>
  <si>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</si>
  <si>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</si>
  <si>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</si>
  <si>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</si>
  <si>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</si>
  <si>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</si>
  <si>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</si>
  <si>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</si>
  <si>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</si>
  <si>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</si>
  <si>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</si>
  <si>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</si>
  <si>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</si>
  <si>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</si>
  <si>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</si>
  <si>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</si>
  <si>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</si>
  <si>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</si>
  <si>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</si>
  <si>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</si>
  <si>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</si>
  <si>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</si>
  <si>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</si>
  <si>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</si>
  <si>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</si>
  <si>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</si>
  <si>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</si>
  <si>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</si>
  <si>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</si>
  <si>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</si>
  <si>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</si>
  <si>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</si>
  <si>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</si>
  <si>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</si>
  <si>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</si>
  <si>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</si>
  <si>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</si>
  <si>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</si>
  <si>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</si>
  <si>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</si>
  <si>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</si>
  <si>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</si>
  <si>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</si>
  <si>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</si>
  <si>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</si>
  <si>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</si>
  <si>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</si>
  <si>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</si>
  <si>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</si>
  <si>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</si>
  <si>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</si>
  <si>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</si>
  <si>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</si>
  <si>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</si>
  <si>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</si>
  <si>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</si>
  <si>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</si>
  <si>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</si>
  <si>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</si>
  <si>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</si>
  <si>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</si>
  <si>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</si>
  <si>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</si>
  <si>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</si>
  <si>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</si>
  <si>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</si>
  <si>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</si>
  <si>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</si>
  <si>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</si>
  <si>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</si>
  <si>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</si>
  <si>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</si>
  <si>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</si>
  <si>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</si>
  <si>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</si>
  <si>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</si>
  <si>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</si>
  <si>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</si>
  <si>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</si>
  <si>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</si>
  <si>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</si>
  <si>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</si>
  <si>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</si>
  <si>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</si>
  <si>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</si>
  <si>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</si>
  <si>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</si>
  <si>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</si>
  <si>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</si>
  <si>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</si>
  <si>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</si>
  <si>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</si>
  <si>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</si>
  <si>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</si>
  <si>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</si>
  <si>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</si>
  <si>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</si>
  <si>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</si>
  <si>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</si>
  <si>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</si>
  <si>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</si>
  <si>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</si>
  <si>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</si>
  <si>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</si>
  <si>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</si>
  <si>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</si>
  <si>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</si>
  <si>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</si>
  <si>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</si>
  <si>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</si>
  <si>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</si>
  <si>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</si>
  <si>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</si>
  <si>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</si>
  <si>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</si>
  <si>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</si>
  <si>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</si>
  <si>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</si>
  <si>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</si>
  <si>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</si>
  <si>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</si>
  <si>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</si>
  <si>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</si>
  <si>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</si>
  <si>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</si>
  <si>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</si>
  <si>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</si>
  <si>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</si>
  <si>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</si>
  <si>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</si>
  <si>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</si>
  <si>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</si>
  <si>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</si>
  <si>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</si>
  <si>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</si>
  <si>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</si>
  <si>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</si>
  <si>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</si>
  <si>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</si>
  <si>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</si>
  <si>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</si>
  <si>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</si>
  <si>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</si>
  <si>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</si>
  <si>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</si>
  <si>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</si>
  <si>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</si>
  <si>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</si>
  <si>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</si>
  <si>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</si>
  <si>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</si>
  <si>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</si>
  <si>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</si>
  <si>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</si>
  <si>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</si>
  <si>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</si>
  <si>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</si>
  <si>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</si>
  <si>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</si>
  <si>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</si>
  <si>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</si>
  <si>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</si>
  <si>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</si>
  <si>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</si>
  <si>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</si>
  <si>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</si>
  <si>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</si>
  <si>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</si>
  <si>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</si>
  <si>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</si>
  <si>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</si>
  <si>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</si>
  <si>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</si>
  <si>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</si>
  <si>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</si>
  <si>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</si>
  <si>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</si>
  <si>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</si>
  <si>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</si>
  <si>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</si>
  <si>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</si>
  <si>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</si>
  <si>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</si>
  <si>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</si>
  <si>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</si>
  <si>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</si>
  <si>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</si>
  <si>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</si>
  <si>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</si>
  <si>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</si>
  <si>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</si>
  <si>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</si>
  <si>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</si>
  <si>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</si>
  <si>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</si>
  <si>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</si>
  <si>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</si>
  <si>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</si>
  <si>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</si>
  <si>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</si>
  <si>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</si>
  <si>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</si>
  <si>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</si>
  <si>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</si>
  <si>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</si>
  <si>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</si>
  <si>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</si>
  <si>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</si>
  <si>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</si>
  <si>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</si>
  <si>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</si>
  <si>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</si>
  <si>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</si>
  <si>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</si>
  <si>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</si>
  <si>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</si>
  <si>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</si>
  <si>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</si>
  <si>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</si>
  <si>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</si>
  <si>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</si>
  <si>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</si>
  <si>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</si>
  <si>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</si>
  <si>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</si>
  <si>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</si>
  <si>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</si>
  <si>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</si>
  <si>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</si>
  <si>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</si>
  <si>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</si>
  <si>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</si>
  <si>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</si>
  <si>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</si>
  <si>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</si>
  <si>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</si>
  <si>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</si>
  <si>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</si>
  <si>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</si>
  <si>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</si>
  <si>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</si>
  <si>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</si>
  <si>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</si>
  <si>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</si>
  <si>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</si>
  <si>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</si>
  <si>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</si>
  <si>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</si>
  <si>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</si>
  <si>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</si>
  <si>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</si>
  <si>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</si>
  <si>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</si>
  <si>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</si>
  <si>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</si>
  <si>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</si>
  <si>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</si>
  <si>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</si>
  <si>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</si>
  <si>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</si>
  <si>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</si>
  <si>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</si>
  <si>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</si>
  <si>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</si>
  <si>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</si>
  <si>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</si>
  <si>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</si>
  <si>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</si>
  <si>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</si>
  <si>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</si>
  <si>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</si>
  <si>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</si>
  <si>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</si>
  <si>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</si>
  <si>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</si>
  <si>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</si>
  <si>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</si>
  <si>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</si>
  <si>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</si>
  <si>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</si>
  <si>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</si>
  <si>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</si>
  <si>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</si>
  <si>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</si>
  <si>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</si>
  <si>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</si>
  <si>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</si>
  <si>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</si>
  <si>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</si>
  <si>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</si>
  <si>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</si>
  <si>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</si>
  <si>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</si>
  <si>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</si>
  <si>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</si>
  <si>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</si>
  <si>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</si>
  <si>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</si>
  <si>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</si>
  <si>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</si>
  <si>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</si>
  <si>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</si>
  <si>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</si>
  <si>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</si>
  <si>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</si>
  <si>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</si>
  <si>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</si>
  <si>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</si>
  <si>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</si>
  <si>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</si>
  <si>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</si>
  <si>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</si>
  <si>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</si>
  <si>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</si>
  <si>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</si>
  <si>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</si>
  <si>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</si>
  <si>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</si>
  <si>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</si>
  <si>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</si>
  <si>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</si>
  <si>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</si>
  <si>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</si>
  <si>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</si>
  <si>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</si>
  <si>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</si>
  <si>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</si>
  <si>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</si>
  <si>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</si>
  <si>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</si>
  <si>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</si>
  <si>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</si>
  <si>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</si>
  <si>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</si>
  <si>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</si>
  <si>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</si>
  <si>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</si>
  <si>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</si>
  <si>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</si>
  <si>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</si>
  <si>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</si>
  <si>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</si>
  <si>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</si>
  <si>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</si>
  <si>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</si>
  <si>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</si>
  <si>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</si>
  <si>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</si>
  <si>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</si>
  <si>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</si>
  <si>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</si>
  <si>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</si>
  <si>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</si>
  <si>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</si>
  <si>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</si>
  <si>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</si>
  <si>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</si>
  <si>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</si>
  <si>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</si>
  <si>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</si>
  <si>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</si>
  <si>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</si>
  <si>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</si>
  <si>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</si>
  <si>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</si>
  <si>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</si>
  <si>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</si>
  <si>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</si>
  <si>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</si>
  <si>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</si>
  <si>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</si>
  <si>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</si>
  <si>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</si>
  <si>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</si>
  <si>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</si>
  <si>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</si>
  <si>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</si>
  <si>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</si>
  <si>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</si>
  <si>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</si>
  <si>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</si>
  <si>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</si>
  <si>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</si>
  <si>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</si>
  <si>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</si>
  <si>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</si>
  <si>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</si>
  <si>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</si>
  <si>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</si>
  <si>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</si>
  <si>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</si>
  <si>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</si>
  <si>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</si>
  <si>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</si>
  <si>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</si>
  <si>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</si>
  <si>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</si>
  <si>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</si>
  <si>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</si>
  <si>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</si>
  <si>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</si>
  <si>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</si>
  <si>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</si>
  <si>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</si>
  <si>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</si>
  <si>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</si>
  <si>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</si>
  <si>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</si>
  <si>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</si>
  <si>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</si>
  <si>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</si>
  <si>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</si>
  <si>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</si>
  <si>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</si>
  <si>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</si>
  <si>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</si>
  <si>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</si>
  <si>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</si>
  <si>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</si>
  <si>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</si>
  <si>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</si>
  <si>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</si>
  <si>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</si>
  <si>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</si>
  <si>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</si>
  <si>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</si>
  <si>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</si>
  <si>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</si>
  <si>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</si>
  <si>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</si>
  <si>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</si>
  <si>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</si>
  <si>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</si>
  <si>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</si>
  <si>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</si>
  <si>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</si>
  <si>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</si>
  <si>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</si>
  <si>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</si>
  <si>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</si>
  <si>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</si>
  <si>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</si>
  <si>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</si>
  <si>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</si>
  <si>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</si>
  <si>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</si>
  <si>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</si>
  <si>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</si>
  <si>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</si>
  <si>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</si>
  <si>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</si>
  <si>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</si>
  <si>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</si>
  <si>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</si>
  <si>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</si>
  <si>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</si>
  <si>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</si>
  <si>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</si>
  <si>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</si>
  <si>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</si>
  <si>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</si>
  <si>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</si>
  <si>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</si>
  <si>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</si>
  <si>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</si>
  <si>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</si>
  <si>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</si>
  <si>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</si>
  <si>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</si>
  <si>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</si>
  <si>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</si>
  <si>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</si>
  <si>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</si>
  <si>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</si>
  <si>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</si>
  <si>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</si>
  <si>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</si>
  <si>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</si>
  <si>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</si>
  <si>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</si>
  <si>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</si>
  <si>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</si>
  <si>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</si>
  <si>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</si>
  <si>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</si>
  <si>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</si>
  <si>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</si>
  <si>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</si>
  <si>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</si>
  <si>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</si>
  <si>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</si>
  <si>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</si>
  <si>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</si>
  <si>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</si>
  <si>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</si>
  <si>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</si>
  <si>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</si>
  <si>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</si>
  <si>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</si>
  <si>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</si>
  <si>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</si>
  <si>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</si>
  <si>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</si>
  <si>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</si>
  <si>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</si>
  <si>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</si>
  <si>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</si>
  <si>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</si>
  <si>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</si>
  <si>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</si>
  <si>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</si>
  <si>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</si>
  <si>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</si>
  <si>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</si>
  <si>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</si>
  <si>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</si>
  <si>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</si>
  <si>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</si>
  <si>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</si>
  <si>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</si>
  <si>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</si>
  <si>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</si>
  <si>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</si>
  <si>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</si>
  <si>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</si>
  <si>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</si>
  <si>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</si>
  <si>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</si>
  <si>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</si>
  <si>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</si>
  <si>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</si>
  <si>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</si>
  <si>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</si>
  <si>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</si>
  <si>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</si>
  <si>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</si>
  <si>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</si>
  <si>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</si>
  <si>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</si>
  <si>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</si>
  <si>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</si>
  <si>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</si>
  <si>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</si>
  <si>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</si>
  <si>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</si>
  <si>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</si>
  <si>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</si>
  <si>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</si>
  <si>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</si>
  <si>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</si>
  <si>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</si>
  <si>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</si>
  <si>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</si>
  <si>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</si>
  <si>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</si>
  <si>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</si>
  <si>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</si>
  <si>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</si>
  <si>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</si>
  <si>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</si>
  <si>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</si>
  <si>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</si>
  <si>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</si>
  <si>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</si>
  <si>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</si>
  <si>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</si>
  <si>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</si>
  <si>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</si>
  <si>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</si>
  <si>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</si>
  <si>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</si>
  <si>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</si>
  <si>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</si>
  <si>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</si>
  <si>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</si>
  <si>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</si>
  <si>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</si>
  <si>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</si>
  <si>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</si>
  <si>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</si>
  <si>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</si>
  <si>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</si>
  <si>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</si>
  <si>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</si>
  <si>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</si>
  <si>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</si>
  <si>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</si>
  <si>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</si>
  <si>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</si>
  <si>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</si>
  <si>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</si>
  <si>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</si>
  <si>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</si>
  <si>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</si>
  <si>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</si>
  <si>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</si>
  <si>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</si>
  <si>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</si>
  <si>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</si>
  <si>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</si>
  <si>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</si>
  <si>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</si>
  <si>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</si>
  <si>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</si>
  <si>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</si>
  <si>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</si>
  <si>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</si>
  <si>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</si>
  <si>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</si>
  <si>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</si>
  <si>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</si>
  <si>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</si>
  <si>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</si>
  <si>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</si>
  <si>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</si>
  <si>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</si>
  <si>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</si>
  <si>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</si>
  <si>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</si>
  <si>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</si>
  <si>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</si>
  <si>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</si>
  <si>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</si>
  <si>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</si>
  <si>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</si>
  <si>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</si>
  <si>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</si>
  <si>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</si>
  <si>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</si>
  <si>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</si>
  <si>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</si>
  <si>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</si>
  <si>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</si>
  <si>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</si>
  <si>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</si>
  <si>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</si>
  <si>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</si>
  <si>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</si>
  <si>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</si>
  <si>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</si>
  <si>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</si>
  <si>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</si>
  <si>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</si>
  <si>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</si>
  <si>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</si>
  <si>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</si>
  <si>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</si>
  <si>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</si>
  <si>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</si>
  <si>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</si>
  <si>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</si>
  <si>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</si>
  <si>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</si>
  <si>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</si>
  <si>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</si>
  <si>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</si>
  <si>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</si>
  <si>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</si>
  <si>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</si>
  <si>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</si>
  <si>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</si>
  <si>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</si>
  <si>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</si>
  <si>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</si>
  <si>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</si>
  <si>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</si>
  <si>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</si>
  <si>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</si>
  <si>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</si>
  <si>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</si>
  <si>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</si>
  <si>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</si>
  <si>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</si>
  <si>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</si>
  <si>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</si>
  <si>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</si>
  <si>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</si>
  <si>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</si>
  <si>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</si>
  <si>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</si>
  <si>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</si>
  <si>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</si>
  <si>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</si>
  <si>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</si>
  <si>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</si>
  <si>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</si>
  <si>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</si>
  <si>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</si>
  <si>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</si>
  <si>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</si>
  <si>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</si>
  <si>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</si>
  <si>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</si>
  <si>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</si>
  <si>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</si>
  <si>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</si>
  <si>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</si>
  <si>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</si>
  <si>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</si>
  <si>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</si>
  <si>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</si>
  <si>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</si>
  <si>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</si>
  <si>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</si>
  <si>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</si>
  <si>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</si>
  <si>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</si>
  <si>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</si>
  <si>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</si>
  <si>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</si>
  <si>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</si>
  <si>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</si>
  <si>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</si>
  <si>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</si>
  <si>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</si>
  <si>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</si>
  <si>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</si>
  <si>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</si>
  <si>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</si>
  <si>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</si>
  <si>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</si>
  <si>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</si>
  <si>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</si>
  <si>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</si>
  <si>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</si>
  <si>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</si>
  <si>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</si>
  <si>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</si>
  <si>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</si>
  <si>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</si>
  <si>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</si>
  <si>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</si>
  <si>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</si>
  <si>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</si>
  <si>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</si>
  <si>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</si>
  <si>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</si>
  <si>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</si>
  <si>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</si>
  <si>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</si>
  <si>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</si>
  <si>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</si>
  <si>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</si>
  <si>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</si>
  <si>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</si>
  <si>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</si>
  <si>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</si>
  <si>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</si>
  <si>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</si>
  <si>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</si>
  <si>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</si>
  <si>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</si>
  <si>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</si>
  <si>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</si>
  <si>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</si>
  <si>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</si>
  <si>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</si>
  <si>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</si>
  <si>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</si>
  <si>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</si>
  <si>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</si>
  <si>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</si>
  <si>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</si>
  <si>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</si>
  <si>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</si>
  <si>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</si>
  <si>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</si>
  <si>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</si>
  <si>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</si>
  <si>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</si>
  <si>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</si>
  <si>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</si>
  <si>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</si>
  <si>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</si>
  <si>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</si>
  <si>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</si>
  <si>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</si>
  <si>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</si>
  <si>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</si>
  <si>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</si>
  <si>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</si>
  <si>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</si>
  <si>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</si>
  <si>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</si>
  <si>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</si>
  <si>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</si>
  <si>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</si>
  <si>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</si>
  <si>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</si>
  <si>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</si>
  <si>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</si>
  <si>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</si>
  <si>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</si>
  <si>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</si>
  <si>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</si>
  <si>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</si>
  <si>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</si>
  <si>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</si>
  <si>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</si>
  <si>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</si>
  <si>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</si>
  <si>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</si>
  <si>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</si>
  <si>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</si>
  <si>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</si>
  <si>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</si>
  <si>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</si>
  <si>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</si>
  <si>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</si>
  <si>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</si>
  <si>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</si>
  <si>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</si>
  <si>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</si>
  <si>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</si>
  <si>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</si>
  <si>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</si>
  <si>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</si>
  <si>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</si>
  <si>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</si>
  <si>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</si>
  <si>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</si>
  <si>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</si>
  <si>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</si>
  <si>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</si>
  <si>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</si>
  <si>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</si>
  <si>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</si>
  <si>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</si>
  <si>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</si>
  <si>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</si>
  <si>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</si>
  <si>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</si>
  <si>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</si>
  <si>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</si>
  <si>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</si>
  <si>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</si>
  <si>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</si>
  <si>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</si>
  <si>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</si>
  <si>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</si>
  <si>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</si>
  <si>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</si>
  <si>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</si>
  <si>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</si>
  <si>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</si>
  <si>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</si>
  <si>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</si>
  <si>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</si>
  <si>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</si>
  <si>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</si>
  <si>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</si>
  <si>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</si>
  <si>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</si>
  <si>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</si>
  <si>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</si>
  <si>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</si>
  <si>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</si>
  <si>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</si>
  <si>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</si>
  <si>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</si>
  <si>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</si>
  <si>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</si>
  <si>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</si>
  <si>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</si>
  <si>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</si>
  <si>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</si>
  <si>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</si>
  <si>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</si>
  <si>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</si>
  <si>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</si>
  <si>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</si>
  <si>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</si>
  <si>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</si>
  <si>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</si>
  <si>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</si>
  <si>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</si>
  <si>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</si>
  <si>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</si>
  <si>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</si>
  <si>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</si>
  <si>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</si>
  <si>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</si>
  <si>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</si>
  <si>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</si>
  <si>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</si>
  <si>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</si>
  <si>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</si>
  <si>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</si>
  <si>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</si>
  <si>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</si>
  <si>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</si>
  <si>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</si>
  <si>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</si>
  <si>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</si>
  <si>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</si>
  <si>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</si>
  <si>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</si>
  <si>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</si>
  <si>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</si>
  <si>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</si>
  <si>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</si>
  <si>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</si>
  <si>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</si>
  <si>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</si>
  <si>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</si>
  <si>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</si>
  <si>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</si>
  <si>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</si>
  <si>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</si>
  <si>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</si>
  <si>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</si>
  <si>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</si>
  <si>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</si>
  <si>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</si>
  <si>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</si>
  <si>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</si>
  <si>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</si>
  <si>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</si>
  <si>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</si>
  <si>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</si>
  <si>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</si>
  <si>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</si>
  <si>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</si>
  <si>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</si>
  <si>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</si>
  <si>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</si>
  <si>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</si>
  <si>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</si>
  <si>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</si>
  <si>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</si>
  <si>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</si>
  <si>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</si>
  <si>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</si>
  <si>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</si>
  <si>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</si>
  <si>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</si>
  <si>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</si>
  <si>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</si>
  <si>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</si>
  <si>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</si>
  <si>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</si>
  <si>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</si>
  <si>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</si>
  <si>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</si>
  <si>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</si>
  <si>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</si>
  <si>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</si>
  <si>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</si>
  <si>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</si>
  <si>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</si>
  <si>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</si>
  <si>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</si>
  <si>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</si>
  <si>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</si>
  <si>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</si>
  <si>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</si>
  <si>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</si>
  <si>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</si>
  <si>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</si>
  <si>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</si>
  <si>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</si>
  <si>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</si>
  <si>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</si>
  <si>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</si>
  <si>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</si>
  <si>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</si>
  <si>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</si>
  <si>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</si>
  <si>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</si>
  <si>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</si>
  <si>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</si>
  <si>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</si>
  <si>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</si>
  <si>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</si>
  <si>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</si>
  <si>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</si>
  <si>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</si>
  <si>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</si>
  <si>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</si>
  <si>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</si>
  <si>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</si>
  <si>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</si>
  <si>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</si>
  <si>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</si>
  <si>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</si>
  <si>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</si>
  <si>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</si>
  <si>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</si>
  <si>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</si>
  <si>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</si>
  <si>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</si>
  <si>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</si>
  <si>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</si>
  <si>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</si>
  <si>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</si>
  <si>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</si>
  <si>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</si>
  <si>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</si>
  <si>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</si>
  <si>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</si>
  <si>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</si>
  <si>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</si>
  <si>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</si>
  <si>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</si>
  <si>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</si>
  <si>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</si>
  <si>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</si>
  <si>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</si>
  <si>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</si>
  <si>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</si>
  <si>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</si>
  <si>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</si>
  <si>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</si>
  <si>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</si>
  <si>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</si>
  <si>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</si>
  <si>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</si>
  <si>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</si>
  <si>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</si>
  <si>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</si>
  <si>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</si>
  <si>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</si>
  <si>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</si>
  <si>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</si>
  <si>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</si>
  <si>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</si>
  <si>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</si>
  <si>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</si>
  <si>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</si>
  <si>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</si>
  <si>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</si>
  <si>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</si>
  <si>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</si>
  <si>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</si>
  <si>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</si>
  <si>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</si>
  <si>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</si>
  <si>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</si>
  <si>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</si>
  <si>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</si>
  <si>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</si>
  <si>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</si>
  <si>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</si>
  <si>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</si>
  <si>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</si>
  <si>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</si>
  <si>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</si>
  <si>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</si>
  <si>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</si>
  <si>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</si>
  <si>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</si>
  <si>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</si>
  <si>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</si>
  <si>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</si>
  <si>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</si>
  <si>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</si>
  <si>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</si>
  <si>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</si>
  <si>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</si>
  <si>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</si>
  <si>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</si>
  <si>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</si>
  <si>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</si>
  <si>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</si>
  <si>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</si>
  <si>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</si>
  <si>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</si>
  <si>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</si>
  <si>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</si>
  <si>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</si>
  <si>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</si>
  <si>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</si>
  <si>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</si>
  <si>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</si>
  <si>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</si>
  <si>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</si>
  <si>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</si>
  <si>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</si>
  <si>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</si>
  <si>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</si>
  <si>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</si>
  <si>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</si>
  <si>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</si>
  <si>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</si>
  <si>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</si>
  <si>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</si>
  <si>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</si>
  <si>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</si>
  <si>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</si>
  <si>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</si>
  <si>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</si>
  <si>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</si>
  <si>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</si>
  <si>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</si>
  <si>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</si>
  <si>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</si>
  <si>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</si>
  <si>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</si>
  <si>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</si>
  <si>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</si>
  <si>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</si>
  <si>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</si>
  <si>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</si>
  <si>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</si>
  <si>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</si>
  <si>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</si>
  <si>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</si>
  <si>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</si>
  <si>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</si>
  <si>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</si>
  <si>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</si>
  <si>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</si>
  <si>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</si>
  <si>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</si>
  <si>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</si>
  <si>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</si>
  <si>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</si>
  <si>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</si>
  <si>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</si>
  <si>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</si>
  <si>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</si>
  <si>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</si>
  <si>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</si>
  <si>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</si>
  <si>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</si>
  <si>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</si>
  <si>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</si>
  <si>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</si>
  <si>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</si>
  <si>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</si>
  <si>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</si>
  <si>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</si>
  <si>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</si>
  <si>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</si>
  <si>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</si>
  <si>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</si>
  <si>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</si>
  <si>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</si>
  <si>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</si>
  <si>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</si>
  <si>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</si>
  <si>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</si>
  <si>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</si>
  <si>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</si>
  <si>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</si>
  <si>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</si>
  <si>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</si>
  <si>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</si>
  <si>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</si>
  <si>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</si>
  <si>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</si>
  <si>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</si>
  <si>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</si>
  <si>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</si>
  <si>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</si>
  <si>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</si>
  <si>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</si>
  <si>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</si>
  <si>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</si>
  <si>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</si>
  <si>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</si>
  <si>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</si>
  <si>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</si>
  <si>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</si>
  <si>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</si>
  <si>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</si>
  <si>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</si>
  <si>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</si>
  <si>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</si>
  <si>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</si>
  <si>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</si>
  <si>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</si>
  <si>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</si>
  <si>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</si>
  <si>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</si>
  <si>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</si>
  <si>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</si>
  <si>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</si>
  <si>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</si>
  <si>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</si>
  <si>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</si>
  <si>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</si>
  <si>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</si>
  <si>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</si>
  <si>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</si>
  <si>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</si>
  <si>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</si>
  <si>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</si>
  <si>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</si>
  <si>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</si>
  <si>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</si>
  <si>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</si>
  <si>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</si>
  <si>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</si>
  <si>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</si>
  <si>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</si>
  <si>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</si>
  <si>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</si>
  <si>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</si>
  <si>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</si>
  <si>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</si>
  <si>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</si>
  <si>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</si>
  <si>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</si>
  <si>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</si>
  <si>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</si>
  <si>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</si>
  <si>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</si>
  <si>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</si>
  <si>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</si>
  <si>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</si>
  <si>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</si>
  <si>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</si>
  <si>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</si>
  <si>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</si>
  <si>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</si>
  <si>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</si>
  <si>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</si>
  <si>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</si>
  <si>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</si>
  <si>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</si>
  <si>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</si>
  <si>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</si>
  <si>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</si>
  <si>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</si>
  <si>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</si>
  <si>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</si>
  <si>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</si>
  <si>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</si>
  <si>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</si>
  <si>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</si>
  <si>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</si>
  <si>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</si>
  <si>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</si>
  <si>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</si>
  <si>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</si>
  <si>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</si>
  <si>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</si>
  <si>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</si>
  <si>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</si>
  <si>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</si>
  <si>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</si>
  <si>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</si>
  <si>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</si>
  <si>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</si>
  <si>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</si>
  <si>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</si>
  <si>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</si>
  <si>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</si>
  <si>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</si>
  <si>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</si>
  <si>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</si>
  <si>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</si>
  <si>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</si>
  <si>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</si>
  <si>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</si>
  <si>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</si>
  <si>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</si>
  <si>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</si>
  <si>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</si>
  <si>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</si>
  <si>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</si>
  <si>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</si>
  <si>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</si>
  <si>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</si>
  <si>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</si>
  <si>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</si>
  <si>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</si>
  <si>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</si>
  <si>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</si>
  <si>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</si>
  <si>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</si>
  <si>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</si>
  <si>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</si>
  <si>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</si>
  <si>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</si>
  <si>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</si>
  <si>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</si>
  <si>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</si>
  <si>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</si>
  <si>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</si>
  <si>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</si>
  <si>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</si>
  <si>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</si>
  <si>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</si>
  <si>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</si>
  <si>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</si>
  <si>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</si>
  <si>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</si>
  <si>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</si>
  <si>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</si>
  <si>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</si>
  <si>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</si>
  <si>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</si>
  <si>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</si>
  <si>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</si>
  <si>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</si>
  <si>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</si>
  <si>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</si>
  <si>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</si>
  <si>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</si>
  <si>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</si>
  <si>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</si>
  <si>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</si>
  <si>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</si>
  <si>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</si>
  <si>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</si>
  <si>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</si>
  <si>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</si>
  <si>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</si>
  <si>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</si>
  <si>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</si>
  <si>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</si>
  <si>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</si>
  <si>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</si>
  <si>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</si>
  <si>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</si>
  <si>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</si>
  <si>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</si>
  <si>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</si>
  <si>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</si>
  <si>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</si>
  <si>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</si>
  <si>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</si>
  <si>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</si>
  <si>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</si>
  <si>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</si>
  <si>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</si>
  <si>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</si>
  <si>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</si>
  <si>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</si>
  <si>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</si>
  <si>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</si>
  <si>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</si>
  <si>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</si>
  <si>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</si>
  <si>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</si>
  <si>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</si>
  <si>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</si>
  <si>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</si>
  <si>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</si>
  <si>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</si>
  <si>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</si>
  <si>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</si>
  <si>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</si>
  <si>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</si>
  <si>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</si>
  <si>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</si>
  <si>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</si>
  <si>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</si>
  <si>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</si>
  <si>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</si>
  <si>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</si>
  <si>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</si>
  <si>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</si>
  <si>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</si>
  <si>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</si>
  <si>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</si>
  <si>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</si>
  <si>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</si>
  <si>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</si>
  <si>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</si>
  <si>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</si>
  <si>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</si>
  <si>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</si>
  <si>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</si>
  <si>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</si>
  <si>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</si>
  <si>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</si>
  <si>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</si>
  <si>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</si>
  <si>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</si>
  <si>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</si>
  <si>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</si>
  <si>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</si>
  <si>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</si>
  <si>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</si>
  <si>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</si>
  <si>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</si>
  <si>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</si>
  <si>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</si>
  <si>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</si>
  <si>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</si>
  <si>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</si>
  <si>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</si>
  <si>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</si>
  <si>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</si>
  <si>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</si>
  <si>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</si>
  <si>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</si>
  <si>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</si>
  <si>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</si>
  <si>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</si>
  <si>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</si>
  <si>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</si>
  <si>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</si>
  <si>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</si>
  <si>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</si>
  <si>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</si>
  <si>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</si>
  <si>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</si>
  <si>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</si>
  <si>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</si>
  <si>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</si>
  <si>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</si>
  <si>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</si>
  <si>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</si>
  <si>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</si>
  <si>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</si>
  <si>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</si>
  <si>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</si>
  <si>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</si>
  <si>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</si>
  <si>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</si>
  <si>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</si>
  <si>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</si>
  <si>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</si>
  <si>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</si>
  <si>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</si>
  <si>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</si>
  <si>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</si>
  <si>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</si>
  <si>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</si>
  <si>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</si>
  <si>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</si>
  <si>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</si>
  <si>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</si>
  <si>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</si>
  <si>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</si>
  <si>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</si>
  <si>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</si>
  <si>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</si>
  <si>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</si>
  <si>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</si>
  <si>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</si>
  <si>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</si>
  <si>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</si>
  <si>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</si>
  <si>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</si>
  <si>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</si>
  <si>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</si>
  <si>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</si>
  <si>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</si>
  <si>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</si>
  <si>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</si>
  <si>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</si>
  <si>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</si>
  <si>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</si>
  <si>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</si>
  <si>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</si>
  <si>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</si>
  <si>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</si>
  <si>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</si>
  <si>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</si>
  <si>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</si>
  <si>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</si>
  <si>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</si>
  <si>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</si>
  <si>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</si>
  <si>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</si>
  <si>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</si>
  <si>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</si>
  <si>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</si>
  <si>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</si>
  <si>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</si>
  <si>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</si>
  <si>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</si>
  <si>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</si>
  <si>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</si>
  <si>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</si>
  <si>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</si>
  <si>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</si>
  <si>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</si>
  <si>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</si>
  <si>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</si>
  <si>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</si>
  <si>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</si>
  <si>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</si>
  <si>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</si>
  <si>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</si>
  <si>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</si>
  <si>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</si>
  <si>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</si>
  <si>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</si>
  <si>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</si>
  <si>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</si>
  <si>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</si>
  <si>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</si>
  <si>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</si>
  <si>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</si>
  <si>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</si>
  <si>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</si>
  <si>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</si>
  <si>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</si>
  <si>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</si>
  <si>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</si>
  <si>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</si>
  <si>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</si>
  <si>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</si>
  <si>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</si>
  <si>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</si>
  <si>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</si>
  <si>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</si>
  <si>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</si>
  <si>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</si>
  <si>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</si>
  <si>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</si>
  <si>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</si>
  <si>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</si>
  <si>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</si>
  <si>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</si>
  <si>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</si>
  <si>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</si>
  <si>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</si>
  <si>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</si>
  <si>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</si>
  <si>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</si>
  <si>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</si>
  <si>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</si>
  <si>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</si>
  <si>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</si>
  <si>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</si>
  <si>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</si>
  <si>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</si>
  <si>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</si>
  <si>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</si>
  <si>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</si>
  <si>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</si>
  <si>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</si>
  <si>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</si>
  <si>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</si>
  <si>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</si>
  <si>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</si>
  <si>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</si>
  <si>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</si>
  <si>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</si>
  <si>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</si>
  <si>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</si>
  <si>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</si>
  <si>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</si>
  <si>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</si>
  <si>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</si>
  <si>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</si>
  <si>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</si>
  <si>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</si>
  <si>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</si>
  <si>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</si>
  <si>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</si>
  <si>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</si>
  <si>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</si>
  <si>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</si>
  <si>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</si>
  <si>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</si>
  <si>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</si>
  <si>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</si>
  <si>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</si>
  <si>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</si>
  <si>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</si>
  <si>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</si>
  <si>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</si>
  <si>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</si>
  <si>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</si>
  <si>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</si>
  <si>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</si>
  <si>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</si>
  <si>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</si>
  <si>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</si>
  <si>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</si>
  <si>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</si>
  <si>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</si>
  <si>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</si>
  <si>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</si>
  <si>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</si>
  <si>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</si>
  <si>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</si>
  <si>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</si>
  <si>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</si>
  <si>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</si>
  <si>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</si>
  <si>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</si>
  <si>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</si>
  <si>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</si>
  <si>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</si>
  <si>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</si>
  <si>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</si>
  <si>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</si>
  <si>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</si>
  <si>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</si>
  <si>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</si>
  <si>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</si>
  <si>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</si>
  <si>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</si>
  <si>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</si>
  <si>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</si>
  <si>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</si>
  <si>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</si>
  <si>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</si>
  <si>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</si>
  <si>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</si>
  <si>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</si>
  <si>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</si>
  <si>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</si>
  <si>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</si>
  <si>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</si>
  <si>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</si>
  <si>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</si>
  <si>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</si>
  <si>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</si>
  <si>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</si>
  <si>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</si>
  <si>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</si>
  <si>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</si>
  <si>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</si>
  <si>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</si>
  <si>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</si>
  <si>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</si>
  <si>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</si>
  <si>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</si>
  <si>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</si>
  <si>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</si>
  <si>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</si>
  <si>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</si>
  <si>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</si>
  <si>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</si>
  <si>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</si>
  <si>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</si>
  <si>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</si>
  <si>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</si>
  <si>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</si>
  <si>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</si>
  <si>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</si>
  <si>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</si>
  <si>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</si>
  <si>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</si>
  <si>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</si>
  <si>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</si>
  <si>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</si>
  <si>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</si>
  <si>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</si>
  <si>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</si>
  <si>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</si>
  <si>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</si>
  <si>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</si>
  <si>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</si>
  <si>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</si>
  <si>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</si>
  <si>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</si>
  <si>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</si>
  <si>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</si>
  <si>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</si>
  <si>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</si>
  <si>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</si>
  <si>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</si>
  <si>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</si>
  <si>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</si>
  <si>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</si>
  <si>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</si>
  <si>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</si>
  <si>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</si>
  <si>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</si>
  <si>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</si>
  <si>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</si>
  <si>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</si>
  <si>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</si>
  <si>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</si>
  <si>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</si>
  <si>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</si>
  <si>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</si>
  <si>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</si>
  <si>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</si>
  <si>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</si>
  <si>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</si>
  <si>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</si>
  <si>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</si>
  <si>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</si>
  <si>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</si>
  <si>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</si>
  <si>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</si>
  <si>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</si>
  <si>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</si>
  <si>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</si>
  <si>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</si>
  <si>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</si>
  <si>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</si>
  <si>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</si>
  <si>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</si>
  <si>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</si>
  <si>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</si>
  <si>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</si>
  <si>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</si>
  <si>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</si>
  <si>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</si>
  <si>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</si>
  <si>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</si>
  <si>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</si>
  <si>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</si>
  <si>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</si>
  <si>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</si>
  <si>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</si>
  <si>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</si>
  <si>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</si>
  <si>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</si>
  <si>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</si>
  <si>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</si>
  <si>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</si>
  <si>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</si>
  <si>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</si>
  <si>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</si>
  <si>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</si>
  <si>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</si>
  <si>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</si>
  <si>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</si>
  <si>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</si>
  <si>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</si>
  <si>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</si>
  <si>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</si>
  <si>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</si>
  <si>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</si>
  <si>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</si>
  <si>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</si>
  <si>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</si>
  <si>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</si>
  <si>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</si>
  <si>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</si>
  <si>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</si>
  <si>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</si>
  <si>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</si>
  <si>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</si>
  <si>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</si>
  <si>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</si>
  <si>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</si>
  <si>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</si>
  <si>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</si>
  <si>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</si>
  <si>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</si>
  <si>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</si>
  <si>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</si>
  <si>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</si>
  <si>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</si>
  <si>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</si>
  <si>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</si>
  <si>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</si>
  <si>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</si>
  <si>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</si>
  <si>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</si>
  <si>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</si>
  <si>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</si>
  <si>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</si>
  <si>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</si>
  <si>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</si>
  <si>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</si>
  <si>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</si>
  <si>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</si>
  <si>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</si>
  <si>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</si>
  <si>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</si>
  <si>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</si>
  <si>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</si>
  <si>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</si>
  <si>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</si>
  <si>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</si>
  <si>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</si>
  <si>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</si>
  <si>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</si>
  <si>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</si>
  <si>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</si>
  <si>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</si>
  <si>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</si>
  <si>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</si>
  <si>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</si>
  <si>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</si>
  <si>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</si>
  <si>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</si>
  <si>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</si>
  <si>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</si>
  <si>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</si>
  <si>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</si>
  <si>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</si>
  <si>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</si>
  <si>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</si>
  <si>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</si>
  <si>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</si>
  <si>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</si>
  <si>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</si>
  <si>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</si>
  <si>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</si>
  <si>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</si>
  <si>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</si>
  <si>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</si>
  <si>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</si>
  <si>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</si>
  <si>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</si>
  <si>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</si>
  <si>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</si>
  <si>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</si>
  <si>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</si>
  <si>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</si>
  <si>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</si>
  <si>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</si>
  <si>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</si>
  <si>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</si>
  <si>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</si>
  <si>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</si>
  <si>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</si>
  <si>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</si>
  <si>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</si>
  <si>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</si>
  <si>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</si>
  <si>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</si>
  <si>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</si>
  <si>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</si>
  <si>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</si>
  <si>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</si>
  <si>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</si>
  <si>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</si>
  <si>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</si>
  <si>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</si>
  <si>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</si>
  <si>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</si>
  <si>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</si>
  <si>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</si>
  <si>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</si>
  <si>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</si>
  <si>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</si>
  <si>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</si>
  <si>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</si>
  <si>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</si>
  <si>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</si>
  <si>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</si>
  <si>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</si>
  <si>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</si>
  <si>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</si>
  <si>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</si>
  <si>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</si>
  <si>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</si>
  <si>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</si>
  <si>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</si>
  <si>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</si>
  <si>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</si>
  <si>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</si>
  <si>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</si>
  <si>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</si>
  <si>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</si>
  <si>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</si>
  <si>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</si>
  <si>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</si>
  <si>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</si>
  <si>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</si>
  <si>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</si>
  <si>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</si>
  <si>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</si>
  <si>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</si>
  <si>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</si>
  <si>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</si>
  <si>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</si>
  <si>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</si>
  <si>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</si>
  <si>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</si>
  <si>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</si>
  <si>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</si>
  <si>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</si>
  <si>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</si>
  <si>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</si>
  <si>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</si>
  <si>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</si>
  <si>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</si>
  <si>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</si>
  <si>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</si>
  <si>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</si>
  <si>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</si>
  <si>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</si>
  <si>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</si>
  <si>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</si>
  <si>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</si>
  <si>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</si>
  <si>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</si>
  <si>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</si>
  <si>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</si>
  <si>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</si>
  <si>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</si>
  <si>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</si>
  <si>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</si>
  <si>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</si>
  <si>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</si>
  <si>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</si>
  <si>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</si>
  <si>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</si>
  <si>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</si>
  <si>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</si>
  <si>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</si>
  <si>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</si>
  <si>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</si>
  <si>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</si>
  <si>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</si>
  <si>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</si>
  <si>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</si>
  <si>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</si>
  <si>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</si>
  <si>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</si>
  <si>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</si>
  <si>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</si>
  <si>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</si>
  <si>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</si>
  <si>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</si>
  <si>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</si>
  <si>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</si>
  <si>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</si>
  <si>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</si>
  <si>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</si>
  <si>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</si>
  <si>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</si>
  <si>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</si>
  <si>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</si>
  <si>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</si>
  <si>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</si>
  <si>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</si>
  <si>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</si>
  <si>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</si>
  <si>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</si>
  <si>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</si>
  <si>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</si>
  <si>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</si>
  <si>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</si>
  <si>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</si>
  <si>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</si>
  <si>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</si>
  <si>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</si>
  <si>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</si>
  <si>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</si>
  <si>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</si>
  <si>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</si>
  <si>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</si>
  <si>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</si>
  <si>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</si>
  <si>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</si>
  <si>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</si>
  <si>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</si>
  <si>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</si>
  <si>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</si>
  <si>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</si>
  <si>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</si>
  <si>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</si>
  <si>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</si>
  <si>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</si>
  <si>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</si>
  <si>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</si>
  <si>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</si>
  <si>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</si>
  <si>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</si>
  <si>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</si>
  <si>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</si>
  <si>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</si>
  <si>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</si>
  <si>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</si>
  <si>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</si>
  <si>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</si>
  <si>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</si>
  <si>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</si>
  <si>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</si>
  <si>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</si>
  <si>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</si>
  <si>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</si>
  <si>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</si>
  <si>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</si>
  <si>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</si>
  <si>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</si>
  <si>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</si>
  <si>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</si>
  <si>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</si>
  <si>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</si>
  <si>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</si>
  <si>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</si>
  <si>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</si>
  <si>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</si>
  <si>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</si>
  <si>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</si>
  <si>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</si>
  <si>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</si>
  <si>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</si>
  <si>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</si>
  <si>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</si>
  <si>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</si>
  <si>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</si>
  <si>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</si>
  <si>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</si>
  <si>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</si>
  <si>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</si>
  <si>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</si>
  <si>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</si>
  <si>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</si>
  <si>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</si>
  <si>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</si>
  <si>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</si>
  <si>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</si>
  <si>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</si>
  <si>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</si>
  <si>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</si>
  <si>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</si>
  <si>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</si>
  <si>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</si>
  <si>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</si>
  <si>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</si>
  <si>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</si>
  <si>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</si>
  <si>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</si>
  <si>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</si>
  <si>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</si>
  <si>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</si>
  <si>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</si>
  <si>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</si>
  <si>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</si>
  <si>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</si>
  <si>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</si>
  <si>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</si>
  <si>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</si>
  <si>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</si>
  <si>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</si>
  <si>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</si>
  <si>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</si>
  <si>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</si>
  <si>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</si>
  <si>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</si>
  <si>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</si>
  <si>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</si>
  <si>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</si>
  <si>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</si>
  <si>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</si>
  <si>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</si>
  <si>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</si>
  <si>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</si>
  <si>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</si>
  <si>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</si>
  <si>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</si>
  <si>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</si>
  <si>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</si>
  <si>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</si>
  <si>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</si>
  <si>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</si>
  <si>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</si>
  <si>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</si>
  <si>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</si>
  <si>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</si>
  <si>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</si>
  <si>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</si>
  <si>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</si>
  <si>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</si>
  <si>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</si>
  <si>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</si>
  <si>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</si>
  <si>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</si>
  <si>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</si>
  <si>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</si>
  <si>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</si>
  <si>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</si>
  <si>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</si>
  <si>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</si>
  <si>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</si>
  <si>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</si>
  <si>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</si>
  <si>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</si>
  <si>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</si>
  <si>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</si>
  <si>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</si>
  <si>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</si>
  <si>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</si>
  <si>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</si>
  <si>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</si>
  <si>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</si>
  <si>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</si>
  <si>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</si>
  <si>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</si>
  <si>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</si>
  <si>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</si>
  <si>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</si>
  <si>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</si>
  <si>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</si>
  <si>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</si>
  <si>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</si>
  <si>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</si>
  <si>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</si>
  <si>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</si>
  <si>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</si>
  <si>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</si>
  <si>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</si>
  <si>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</si>
  <si>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</si>
  <si>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</si>
  <si>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</si>
  <si>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</si>
  <si>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</si>
  <si>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</si>
  <si>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</si>
  <si>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</si>
  <si>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</si>
  <si>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</si>
  <si>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</si>
  <si>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</si>
  <si>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</si>
  <si>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</si>
  <si>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</si>
  <si>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</si>
  <si>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</si>
  <si>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</si>
  <si>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</si>
  <si>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</si>
  <si>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</si>
  <si>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</si>
  <si>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</si>
  <si>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</si>
  <si>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</si>
  <si>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</si>
  <si>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</si>
  <si>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</si>
  <si>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</si>
  <si>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</si>
  <si>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</si>
  <si>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</si>
  <si>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</si>
  <si>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</si>
  <si>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</si>
  <si>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</si>
  <si>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</si>
  <si>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</si>
  <si>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</si>
  <si>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</si>
  <si>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</si>
  <si>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</si>
  <si>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</si>
  <si>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</si>
  <si>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</si>
  <si>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</si>
  <si>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</si>
  <si>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</si>
  <si>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</si>
  <si>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</si>
  <si>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</si>
  <si>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</si>
  <si>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</si>
  <si>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</si>
  <si>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</si>
  <si>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</si>
  <si>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</si>
  <si>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</si>
  <si>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</si>
  <si>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</si>
  <si>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</si>
  <si>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</si>
  <si>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</si>
  <si>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</si>
  <si>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</si>
  <si>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</si>
  <si>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</si>
  <si>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</si>
  <si>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</si>
  <si>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</si>
  <si>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</si>
  <si>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</si>
  <si>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</si>
  <si>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</si>
  <si>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</si>
  <si>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</si>
  <si>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</si>
  <si>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</si>
  <si>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</si>
  <si>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</si>
  <si>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</si>
  <si>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</si>
  <si>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</si>
  <si>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</si>
  <si>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</si>
  <si>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</si>
  <si>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</si>
  <si>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</si>
  <si>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</si>
  <si>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</si>
  <si>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</si>
  <si>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</si>
  <si>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</si>
  <si>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</si>
  <si>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</si>
  <si>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</si>
  <si>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</si>
  <si>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</si>
  <si>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</si>
  <si>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</si>
  <si>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</si>
  <si>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</si>
  <si>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</si>
  <si>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</si>
  <si>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</si>
  <si>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</si>
  <si>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</si>
  <si>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</si>
  <si>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</si>
  <si>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</si>
  <si>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</si>
  <si>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</si>
  <si>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</si>
  <si>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</si>
  <si>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</si>
  <si>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</si>
  <si>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</si>
  <si>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</si>
  <si>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</si>
  <si>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</si>
  <si>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</si>
  <si>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</si>
  <si>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</si>
  <si>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</si>
  <si>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</si>
  <si>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</si>
  <si>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</si>
  <si>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</si>
  <si>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</si>
  <si>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</si>
  <si>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</si>
  <si>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</si>
  <si>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</si>
  <si>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</si>
  <si>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</si>
  <si>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</si>
  <si>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</si>
  <si>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</si>
  <si>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</si>
  <si>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</si>
  <si>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</si>
  <si>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</si>
  <si>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</si>
  <si>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</si>
  <si>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</si>
  <si>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</si>
  <si>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</si>
  <si>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</si>
  <si>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</si>
  <si>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</si>
  <si>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</si>
  <si>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</si>
  <si>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</si>
  <si>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</si>
  <si>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</si>
  <si>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</si>
  <si>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</si>
  <si>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</si>
  <si>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</si>
  <si>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</si>
  <si>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</si>
  <si>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</si>
  <si>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</si>
  <si>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</si>
  <si>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</si>
  <si>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</si>
  <si>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</si>
  <si>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</si>
  <si>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</si>
  <si>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</si>
  <si>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</si>
  <si>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</si>
  <si>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</si>
  <si>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</si>
  <si>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</si>
  <si>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</si>
  <si>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</si>
  <si>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</si>
  <si>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</si>
  <si>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</si>
  <si>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</si>
  <si>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</si>
  <si>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</si>
  <si>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</si>
  <si>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</si>
  <si>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</si>
  <si>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</si>
  <si>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</si>
  <si>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</si>
  <si>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</si>
  <si>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</si>
  <si>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</si>
  <si>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</si>
  <si>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</si>
  <si>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</si>
  <si>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</si>
  <si>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</si>
  <si>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</si>
  <si>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</si>
  <si>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</si>
  <si>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</si>
  <si>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</si>
  <si>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</si>
  <si>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</si>
  <si>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</si>
  <si>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</si>
  <si>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</si>
  <si>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</si>
  <si>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</si>
  <si>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</si>
  <si>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</si>
  <si>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</si>
  <si>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</si>
  <si>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</si>
  <si>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</si>
  <si>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</si>
  <si>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</si>
  <si>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</si>
  <si>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</si>
  <si>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</si>
  <si>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</si>
  <si>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</si>
  <si>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</si>
  <si>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</si>
  <si>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</si>
  <si>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</si>
  <si>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</si>
  <si>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</si>
  <si>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</si>
  <si>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</si>
  <si>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</si>
  <si>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</si>
  <si>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</si>
  <si>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</si>
  <si>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</si>
  <si>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</si>
  <si>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</si>
  <si>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</si>
  <si>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</si>
  <si>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</si>
  <si>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</si>
  <si>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</si>
  <si>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</si>
  <si>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</si>
  <si>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</si>
  <si>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</si>
  <si>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</si>
  <si>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</si>
  <si>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</si>
  <si>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</si>
  <si>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</si>
  <si>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</si>
  <si>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</si>
  <si>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</si>
  <si>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</si>
  <si>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</si>
  <si>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</si>
  <si>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</si>
  <si>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</si>
  <si>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</si>
  <si>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</si>
  <si>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</si>
  <si>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</si>
  <si>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</si>
  <si>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</si>
  <si>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</si>
  <si>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</si>
  <si>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</si>
  <si>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</si>
  <si>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</si>
  <si>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</si>
  <si>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</si>
  <si>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</si>
  <si>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</si>
  <si>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</si>
  <si>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</si>
  <si>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</si>
  <si>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</si>
  <si>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</si>
  <si>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</si>
  <si>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</si>
  <si>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</si>
  <si>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</si>
  <si>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</si>
  <si>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</si>
  <si>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</si>
  <si>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</si>
  <si>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</si>
  <si>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</si>
  <si>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</si>
  <si>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</si>
  <si>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</si>
  <si>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</si>
  <si>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</si>
  <si>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</si>
  <si>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</si>
  <si>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</si>
  <si>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</si>
  <si>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</si>
  <si>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</si>
  <si>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</si>
  <si>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</si>
  <si>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</si>
  <si>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</si>
  <si>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</si>
  <si>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</si>
  <si>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</si>
  <si>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</si>
  <si>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</si>
  <si>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</si>
  <si>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</si>
  <si>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</si>
  <si>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</si>
  <si>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</si>
  <si>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</si>
  <si>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</si>
  <si>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</si>
  <si>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</si>
  <si>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</si>
  <si>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</si>
  <si>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</si>
  <si>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</si>
  <si>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</si>
  <si>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</si>
  <si>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</si>
  <si>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</si>
  <si>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</si>
  <si>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</si>
  <si>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</si>
  <si>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</si>
  <si>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</si>
  <si>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</si>
  <si>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</si>
  <si>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</si>
  <si>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</si>
  <si>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</si>
  <si>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</si>
  <si>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</si>
  <si>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</si>
  <si>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</si>
  <si>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</si>
  <si>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</si>
  <si>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</si>
  <si>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</si>
  <si>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</si>
  <si>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</si>
  <si>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</si>
  <si>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</si>
  <si>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</si>
  <si>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</si>
  <si>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</si>
  <si>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</si>
  <si>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</si>
  <si>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</si>
  <si>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</si>
  <si>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</si>
  <si>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</si>
  <si>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</si>
  <si>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</si>
  <si>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</si>
  <si>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</si>
  <si>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</si>
  <si>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</si>
  <si>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</si>
  <si>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</si>
  <si>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</si>
  <si>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</si>
  <si>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</si>
  <si>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</si>
  <si>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</si>
  <si>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</si>
  <si>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</si>
  <si>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</si>
  <si>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</si>
  <si>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</si>
  <si>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</si>
  <si>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</si>
  <si>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</si>
  <si>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</si>
  <si>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</si>
  <si>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</si>
  <si>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</si>
  <si>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</si>
  <si>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</si>
  <si>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</si>
  <si>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</si>
  <si>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</si>
  <si>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</si>
  <si>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</si>
  <si>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</si>
  <si>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</si>
  <si>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</si>
  <si>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</si>
  <si>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</si>
  <si>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</si>
  <si>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</si>
  <si>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</si>
  <si>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</si>
  <si>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</si>
  <si>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</si>
  <si>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</si>
  <si>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</si>
  <si>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</si>
  <si>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</si>
  <si>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</si>
  <si>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</si>
  <si>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</si>
  <si>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</si>
  <si>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</si>
  <si>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</si>
  <si>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</si>
  <si>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</si>
  <si>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</si>
  <si>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</si>
  <si>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</si>
  <si>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</si>
  <si>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</si>
  <si>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</si>
  <si>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</si>
  <si>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</si>
  <si>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</si>
  <si>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</si>
  <si>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</si>
  <si>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</si>
  <si>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</si>
  <si>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</si>
  <si>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</si>
  <si>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</si>
  <si>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</si>
  <si>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</si>
  <si>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</si>
  <si>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</si>
  <si>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</si>
  <si>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</si>
  <si>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</si>
  <si>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</si>
  <si>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</si>
  <si>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</si>
  <si>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</si>
  <si>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</si>
  <si>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</si>
  <si>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</si>
  <si>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</si>
  <si>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</si>
  <si>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</si>
  <si>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</si>
  <si>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</si>
  <si>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</si>
  <si>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</si>
  <si>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</si>
  <si>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</si>
  <si>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</si>
  <si>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</si>
  <si>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</si>
  <si>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</si>
  <si>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</si>
  <si>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</si>
  <si>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</si>
  <si>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</si>
  <si>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</si>
  <si>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</si>
  <si>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</si>
  <si>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</si>
  <si>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</si>
  <si>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</si>
  <si>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</si>
  <si>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</si>
  <si>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</si>
  <si>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</si>
  <si>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</si>
  <si>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</si>
  <si>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</si>
  <si>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</si>
  <si>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</si>
  <si>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</si>
  <si>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</si>
  <si>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</si>
  <si>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</si>
  <si>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</si>
  <si>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</si>
  <si>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</si>
  <si>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</si>
  <si>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</si>
  <si>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</si>
  <si>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</si>
  <si>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</si>
  <si>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</si>
  <si>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</si>
  <si>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</si>
  <si>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</si>
  <si>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</si>
  <si>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</si>
  <si>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</si>
  <si>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</si>
  <si>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</si>
  <si>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</si>
  <si>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</si>
  <si>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</si>
  <si>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</si>
  <si>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</si>
  <si>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</si>
  <si>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</si>
  <si>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</si>
  <si>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</si>
  <si>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</si>
  <si>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</si>
  <si>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</si>
  <si>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</si>
  <si>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</si>
  <si>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</si>
  <si>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</si>
  <si>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</si>
  <si>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</si>
  <si>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</si>
  <si>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</si>
  <si>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</si>
  <si>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</si>
  <si>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</si>
  <si>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</si>
  <si>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</si>
  <si>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</si>
  <si>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</si>
  <si>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</si>
  <si>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</si>
  <si>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</si>
  <si>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</si>
  <si>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</si>
  <si>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</si>
  <si>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</si>
  <si>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</si>
  <si>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</si>
  <si>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</si>
  <si>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</si>
  <si>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</si>
  <si>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</si>
  <si>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</si>
  <si>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</si>
  <si>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</si>
  <si>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</si>
  <si>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</si>
  <si>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</si>
  <si>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</si>
  <si>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</si>
  <si>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</si>
  <si>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</si>
  <si>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</si>
  <si>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</si>
  <si>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</si>
  <si>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</si>
  <si>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</si>
  <si>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</si>
  <si>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</si>
  <si>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</si>
  <si>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</si>
  <si>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</si>
  <si>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</si>
  <si>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</si>
  <si>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</si>
  <si>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</si>
  <si>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</si>
  <si>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</si>
  <si>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</si>
  <si>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</si>
  <si>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</si>
  <si>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</si>
  <si>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</si>
  <si>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</si>
  <si>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</si>
  <si>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</si>
  <si>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</si>
  <si>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</si>
  <si>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</si>
  <si>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</si>
  <si>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</si>
  <si>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</si>
  <si>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</si>
  <si>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</si>
  <si>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</si>
  <si>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</si>
  <si>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</si>
  <si>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</si>
  <si>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</si>
  <si>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</si>
  <si>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</si>
  <si>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</si>
  <si>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</si>
  <si>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</si>
  <si>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</si>
  <si>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</si>
  <si>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</si>
  <si>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</si>
  <si>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</si>
  <si>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</si>
  <si>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</si>
  <si>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</si>
  <si>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</si>
  <si>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</si>
  <si>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</si>
  <si>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</si>
  <si>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</si>
  <si>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</si>
  <si>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</si>
  <si>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</si>
  <si>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</si>
  <si>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</si>
  <si>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</si>
  <si>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</si>
  <si>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</si>
  <si>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</si>
  <si>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</si>
  <si>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</si>
  <si>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</si>
  <si>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</si>
  <si>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</si>
  <si>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</si>
  <si>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</si>
  <si>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</si>
  <si>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</si>
  <si>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</si>
  <si>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</si>
  <si>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</si>
  <si>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</si>
  <si>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</si>
  <si>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</si>
  <si>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</si>
  <si>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</si>
  <si>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</si>
  <si>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</si>
  <si>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</si>
  <si>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</si>
  <si>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</si>
  <si>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</si>
  <si>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</si>
  <si>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</si>
  <si>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</si>
  <si>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</si>
  <si>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</si>
  <si>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</si>
  <si>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</si>
  <si>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</si>
  <si>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</si>
  <si>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</si>
  <si>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</si>
  <si>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</si>
  <si>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</si>
  <si>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</si>
  <si>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</si>
  <si>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</si>
  <si>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</si>
  <si>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</si>
  <si>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</si>
  <si>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</si>
  <si>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</si>
  <si>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</si>
  <si>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</si>
  <si>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</si>
  <si>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</si>
  <si>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</si>
  <si>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</si>
  <si>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</si>
  <si>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</si>
  <si>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</si>
  <si>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</si>
  <si>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</si>
  <si>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</si>
  <si>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</si>
  <si>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</si>
  <si>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</si>
  <si>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</si>
  <si>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</si>
  <si>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</si>
  <si>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</si>
  <si>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</si>
  <si>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</si>
  <si>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</si>
  <si>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</si>
  <si>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</si>
  <si>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</si>
  <si>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</si>
  <si>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</si>
  <si>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</si>
  <si>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</si>
  <si>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</si>
  <si>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</si>
  <si>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</si>
  <si>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</si>
  <si>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</si>
  <si>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</si>
  <si>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</si>
  <si>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</si>
  <si>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</si>
  <si>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</si>
  <si>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</si>
  <si>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</si>
  <si>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</si>
  <si>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</si>
  <si>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</si>
  <si>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</si>
  <si>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</si>
  <si>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</si>
  <si>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</si>
  <si>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</si>
  <si>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</si>
  <si>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</si>
  <si>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</si>
  <si>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</si>
  <si>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</si>
  <si>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</si>
  <si>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</si>
  <si>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</si>
  <si>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</si>
  <si>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</si>
  <si>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</si>
  <si>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</si>
  <si>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</si>
  <si>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</si>
  <si>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</si>
  <si>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</si>
  <si>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</si>
  <si>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</si>
  <si>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</si>
  <si>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</si>
  <si>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</si>
  <si>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</si>
  <si>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</si>
  <si>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</si>
  <si>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</si>
  <si>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</si>
  <si>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</si>
  <si>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</si>
  <si>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</si>
  <si>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</si>
  <si>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</si>
  <si>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</si>
  <si>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</si>
  <si>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</si>
  <si>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</si>
  <si>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</si>
  <si>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</si>
  <si>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</si>
  <si>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</si>
  <si>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</si>
  <si>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</si>
  <si>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</si>
  <si>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</si>
  <si>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</si>
  <si>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</si>
  <si>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</si>
  <si>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</si>
  <si>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</si>
  <si>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</si>
  <si>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</si>
  <si>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</si>
  <si>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</si>
  <si>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</si>
  <si>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</si>
  <si>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</si>
  <si>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</si>
  <si>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</si>
  <si>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</si>
  <si>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</si>
  <si>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</si>
  <si>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</si>
  <si>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</si>
  <si>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</si>
  <si>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</si>
  <si>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</si>
  <si>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</si>
  <si>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</si>
  <si>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</si>
  <si>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</si>
  <si>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</si>
  <si>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</si>
  <si>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</si>
  <si>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</si>
  <si>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</si>
  <si>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</si>
  <si>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</si>
  <si>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</si>
  <si>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</si>
  <si>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</si>
  <si>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</si>
  <si>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</si>
  <si>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</si>
  <si>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</si>
  <si>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</si>
  <si>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</si>
  <si>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</si>
  <si>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</si>
  <si>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</si>
  <si>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</si>
  <si>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</si>
  <si>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</si>
  <si>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</si>
  <si>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</si>
  <si>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</si>
  <si>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</si>
  <si>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</si>
  <si>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</si>
  <si>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</si>
  <si>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</si>
  <si>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</si>
  <si>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</si>
  <si>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</si>
  <si>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</si>
  <si>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</si>
  <si>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</si>
  <si>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</si>
  <si>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</si>
  <si>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</si>
  <si>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</si>
  <si>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</si>
  <si>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</si>
  <si>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</si>
  <si>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</si>
  <si>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</si>
  <si>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</si>
  <si>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</si>
  <si>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</si>
  <si>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</si>
  <si>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</si>
  <si>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</si>
  <si>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</si>
  <si>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</si>
  <si>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</si>
  <si>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</si>
  <si>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</si>
  <si>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</si>
  <si>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</si>
  <si>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</si>
  <si>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</si>
  <si>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</si>
  <si>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</si>
  <si>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</si>
  <si>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</si>
  <si>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</si>
  <si>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</si>
  <si>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</si>
  <si>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</si>
  <si>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</si>
  <si>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</si>
  <si>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</si>
  <si>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</si>
  <si>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</si>
  <si>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</si>
  <si>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</si>
  <si>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</si>
  <si>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</si>
  <si>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</si>
  <si>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</si>
  <si>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</si>
  <si>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</si>
  <si>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</si>
  <si>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</si>
  <si>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</si>
  <si>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</si>
  <si>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</si>
  <si>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</si>
  <si>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</si>
  <si>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</si>
  <si>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</si>
  <si>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</si>
  <si>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</si>
  <si>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</si>
  <si>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</si>
  <si>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</si>
  <si>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</si>
  <si>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</si>
  <si>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</si>
  <si>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</si>
  <si>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</si>
  <si>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</si>
  <si>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</si>
  <si>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</si>
  <si>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</si>
  <si>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</si>
  <si>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</si>
  <si>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</si>
  <si>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</si>
  <si>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</si>
  <si>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</si>
  <si>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</si>
  <si>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</si>
  <si>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</si>
  <si>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</si>
  <si>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</si>
  <si>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</si>
  <si>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</si>
  <si>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</si>
  <si>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</si>
  <si>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</si>
  <si>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</si>
  <si>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</si>
  <si>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</si>
  <si>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</si>
  <si>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</si>
  <si>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</si>
  <si>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</si>
  <si>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</si>
  <si>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</si>
  <si>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</si>
  <si>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</si>
  <si>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</si>
  <si>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</si>
  <si>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</si>
  <si>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</si>
  <si>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</si>
  <si>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</si>
  <si>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</si>
  <si>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</si>
  <si>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</si>
  <si>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</si>
  <si>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</si>
  <si>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</si>
  <si>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</si>
  <si>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</si>
  <si>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</si>
  <si>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</si>
  <si>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</si>
  <si>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</si>
  <si>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</si>
  <si>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</si>
  <si>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</si>
  <si>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</si>
  <si>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</si>
  <si>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</si>
  <si>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</si>
  <si>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</si>
  <si>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</si>
  <si>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</si>
  <si>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</si>
  <si>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</si>
  <si>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</si>
  <si>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</si>
  <si>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</si>
  <si>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</si>
  <si>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</si>
  <si>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</si>
  <si>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</si>
  <si>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</si>
  <si>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</si>
  <si>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</si>
  <si>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</si>
  <si>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</si>
  <si>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</si>
  <si>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</si>
  <si>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</si>
  <si>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</si>
  <si>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</si>
  <si>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</si>
  <si>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</si>
  <si>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</si>
  <si>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</si>
  <si>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</si>
  <si>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</si>
  <si>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</si>
  <si>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</si>
  <si>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</si>
  <si>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</si>
  <si>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</si>
  <si>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</si>
  <si>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</si>
  <si>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</si>
  <si>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</si>
  <si>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</si>
  <si>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</si>
  <si>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</si>
  <si>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</si>
  <si>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</si>
  <si>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</si>
  <si>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</si>
  <si>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</si>
  <si>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</si>
  <si>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</si>
  <si>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</si>
  <si>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</si>
  <si>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</si>
  <si>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</si>
  <si>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</si>
  <si>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</si>
  <si>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</si>
  <si>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</si>
  <si>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</si>
  <si>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</si>
  <si>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</si>
  <si>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</si>
  <si>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</si>
  <si>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</si>
  <si>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</si>
  <si>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</si>
  <si>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</si>
  <si>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</si>
  <si>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</si>
  <si>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</si>
  <si>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</si>
  <si>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</si>
  <si>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</si>
  <si>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</si>
  <si>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</si>
  <si>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</si>
  <si>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</si>
  <si>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</si>
  <si>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</si>
  <si>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</si>
  <si>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</si>
  <si>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</si>
  <si>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</si>
  <si>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</si>
  <si>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</si>
  <si>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</si>
  <si>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</si>
  <si>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</si>
  <si>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</si>
  <si>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</si>
  <si>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</si>
  <si>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</si>
  <si>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</si>
  <si>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</si>
  <si>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</si>
  <si>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</si>
  <si>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</si>
  <si>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</si>
  <si>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</si>
  <si>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</si>
  <si>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</si>
  <si>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</si>
  <si>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</si>
  <si>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</si>
  <si>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</si>
  <si>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</si>
  <si>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</si>
  <si>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</si>
  <si>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</si>
  <si>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</si>
  <si>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</si>
  <si>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</si>
  <si>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</si>
  <si>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</si>
  <si>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</si>
  <si>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</si>
  <si>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</si>
  <si>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</si>
  <si>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</si>
  <si>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</si>
  <si>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</si>
  <si>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</si>
  <si>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</si>
  <si>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</si>
  <si>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</si>
  <si>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</si>
  <si>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</si>
  <si>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</si>
  <si>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</si>
  <si>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</si>
  <si>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</si>
  <si>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</si>
  <si>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</si>
  <si>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</si>
  <si>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</si>
  <si>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</si>
  <si>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</si>
  <si>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</si>
  <si>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</si>
  <si>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</si>
  <si>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</si>
  <si>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</si>
  <si>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</si>
  <si>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</si>
  <si>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</si>
  <si>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</si>
  <si>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</si>
  <si>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</si>
  <si>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</si>
  <si>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</si>
  <si>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</si>
  <si>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</si>
  <si>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</si>
  <si>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</si>
  <si>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</si>
  <si>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</si>
  <si>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</si>
  <si>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</si>
  <si>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</si>
  <si>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</si>
  <si>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</si>
  <si>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</si>
  <si>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</si>
  <si>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</si>
  <si>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</si>
  <si>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</si>
  <si>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</si>
  <si>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</si>
  <si>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</si>
  <si>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</si>
  <si>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</si>
  <si>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</si>
  <si>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</si>
  <si>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</si>
  <si>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</si>
  <si>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</si>
  <si>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</si>
  <si>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</si>
  <si>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</si>
  <si>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</si>
  <si>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</si>
  <si>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</si>
  <si>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</si>
  <si>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</si>
  <si>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</si>
  <si>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</si>
  <si>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</si>
  <si>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</si>
  <si>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</si>
  <si>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</si>
  <si>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</si>
  <si>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</si>
  <si>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</si>
  <si>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</si>
  <si>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</si>
  <si>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</si>
  <si>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</si>
  <si>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</si>
  <si>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</si>
  <si>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</si>
  <si>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</si>
  <si>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</si>
  <si>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</si>
  <si>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</si>
  <si>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</si>
  <si>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</si>
  <si>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</si>
  <si>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</si>
  <si>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</si>
  <si>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</si>
  <si>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</si>
  <si>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</si>
  <si>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</si>
  <si>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</si>
  <si>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</si>
  <si>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</si>
  <si>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</si>
  <si>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</si>
  <si>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</si>
  <si>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</si>
  <si>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</si>
  <si>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</si>
  <si>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</si>
  <si>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</si>
  <si>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</si>
  <si>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</si>
  <si>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</si>
  <si>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</si>
  <si>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</si>
  <si>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</si>
  <si>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</si>
  <si>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</si>
  <si>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</si>
  <si>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</si>
  <si>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</si>
  <si>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</si>
  <si>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</si>
  <si>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</si>
  <si>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</si>
  <si>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</si>
  <si>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</si>
  <si>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</si>
  <si>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</si>
  <si>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</si>
  <si>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</si>
  <si>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</si>
  <si>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</si>
  <si>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</si>
  <si>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</si>
  <si>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</si>
  <si>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</si>
  <si>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</si>
  <si>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</si>
  <si>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</si>
  <si>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</si>
  <si>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</si>
  <si>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</si>
  <si>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</si>
  <si>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</si>
  <si>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</si>
  <si>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</si>
  <si>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</si>
  <si>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</si>
  <si>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</si>
  <si>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</si>
  <si>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</si>
  <si>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</si>
  <si>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</si>
  <si>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</si>
  <si>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</si>
  <si>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</si>
  <si>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</si>
  <si>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</si>
  <si>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</si>
  <si>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</si>
  <si>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</si>
  <si>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</si>
  <si>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</si>
  <si>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</si>
  <si>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</si>
  <si>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</si>
  <si>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</si>
  <si>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</si>
  <si>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</si>
  <si>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</si>
  <si>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</si>
  <si>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</si>
  <si>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</si>
  <si>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</si>
  <si>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</si>
  <si>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</si>
  <si>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</si>
  <si>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</si>
  <si>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</si>
  <si>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</si>
  <si>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</si>
  <si>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</si>
  <si>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</si>
  <si>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</si>
  <si>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</si>
  <si>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</si>
  <si>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</si>
  <si>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</si>
  <si>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</si>
  <si>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</si>
  <si>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</si>
  <si>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</si>
  <si>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</si>
  <si>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</si>
  <si>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</si>
  <si>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</si>
  <si>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</si>
  <si>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</si>
  <si>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</si>
  <si>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</si>
  <si>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</si>
  <si>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</si>
  <si>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</si>
  <si>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</si>
  <si>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</si>
  <si>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</si>
  <si>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</si>
  <si>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</si>
  <si>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</si>
  <si>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</si>
  <si>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</si>
  <si>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</si>
  <si>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</si>
  <si>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</si>
  <si>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</si>
  <si>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</si>
  <si>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</si>
  <si>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</si>
  <si>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</si>
  <si>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</si>
  <si>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</si>
  <si>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</si>
  <si>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</si>
  <si>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</si>
  <si>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</si>
  <si>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</si>
  <si>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</si>
  <si>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</si>
  <si>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</si>
  <si>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</si>
  <si>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</si>
  <si>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</si>
  <si>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</si>
  <si>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</si>
  <si>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</si>
  <si>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</si>
  <si>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</si>
  <si>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</si>
  <si>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</si>
  <si>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</si>
  <si>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</si>
  <si>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</si>
  <si>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</si>
  <si>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</si>
  <si>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</si>
  <si>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</si>
  <si>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</si>
  <si>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</si>
  <si>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</si>
  <si>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</si>
  <si>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</si>
  <si>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</si>
  <si>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</si>
  <si>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</si>
  <si>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</si>
  <si>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</si>
  <si>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</si>
  <si>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</si>
  <si>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</si>
  <si>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</si>
  <si>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</si>
  <si>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</si>
  <si>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</si>
  <si>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</si>
  <si>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</si>
  <si>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</si>
  <si>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</si>
  <si>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</si>
  <si>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</si>
  <si>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</si>
  <si>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</si>
  <si>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</si>
  <si>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</si>
  <si>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</si>
  <si>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</si>
  <si>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</si>
  <si>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</si>
  <si>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</si>
  <si>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</si>
  <si>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</si>
  <si>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</si>
  <si>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</si>
  <si>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</si>
  <si>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</si>
  <si>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</si>
  <si>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</si>
  <si>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</si>
  <si>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</si>
  <si>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</si>
  <si>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</si>
  <si>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</si>
  <si>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</si>
  <si>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</si>
  <si>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</si>
  <si>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</si>
  <si>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</si>
  <si>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</si>
  <si>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</si>
  <si>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</si>
  <si>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</si>
  <si>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</si>
  <si>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</si>
  <si>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</si>
  <si>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</si>
  <si>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</si>
  <si>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</si>
  <si>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</si>
  <si>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</si>
  <si>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</si>
  <si>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</si>
  <si>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</si>
  <si>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</si>
  <si>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</si>
  <si>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</si>
  <si>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</si>
  <si>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</si>
  <si>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</si>
  <si>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</si>
  <si>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</si>
  <si>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</si>
  <si>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</si>
  <si>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</si>
  <si>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</si>
  <si>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</si>
  <si>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</si>
  <si>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</si>
  <si>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</si>
  <si>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</si>
  <si>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</si>
  <si>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</si>
  <si>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</si>
  <si>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</si>
  <si>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</si>
  <si>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</si>
  <si>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</si>
  <si>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</si>
  <si>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</si>
  <si>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</si>
  <si>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</si>
  <si>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</si>
  <si>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</si>
  <si>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</si>
  <si>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</si>
  <si>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</si>
  <si>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</si>
  <si>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</si>
  <si>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</si>
  <si>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</si>
  <si>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</si>
  <si>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</si>
  <si>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</si>
  <si>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</si>
  <si>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</si>
  <si>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</si>
  <si>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</si>
  <si>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</si>
  <si>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</si>
  <si>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</si>
  <si>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</si>
  <si>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</si>
  <si>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</si>
  <si>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</si>
  <si>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</si>
  <si>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</si>
  <si>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</si>
  <si>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</si>
  <si>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</si>
  <si>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</si>
  <si>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</si>
  <si>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</si>
  <si>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</si>
  <si>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</si>
  <si>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</si>
  <si>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</si>
  <si>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</si>
  <si>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</si>
  <si>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</si>
  <si>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</si>
  <si>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</si>
  <si>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</si>
  <si>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</si>
  <si>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</si>
  <si>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</si>
  <si>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</si>
  <si>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</si>
  <si>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</si>
  <si>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</si>
  <si>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</si>
  <si>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</si>
  <si>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</si>
  <si>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</si>
  <si>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</si>
  <si>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</si>
  <si>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</si>
  <si>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</si>
  <si>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</si>
  <si>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</si>
  <si>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</si>
  <si>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</si>
  <si>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</si>
  <si>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</si>
  <si>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</si>
  <si>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</si>
  <si>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</si>
  <si>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</si>
  <si>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</si>
  <si>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</si>
  <si>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</si>
  <si>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</si>
  <si>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</si>
  <si>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</si>
  <si>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</si>
  <si>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</si>
  <si>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</si>
  <si>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</si>
  <si>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</si>
  <si>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</si>
  <si>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</si>
  <si>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</si>
  <si>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</si>
  <si>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</si>
  <si>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</si>
  <si>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</si>
  <si>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</si>
  <si>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</si>
  <si>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</si>
  <si>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</si>
  <si>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</si>
  <si>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</si>
  <si>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</si>
  <si>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</si>
  <si>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</si>
  <si>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</si>
  <si>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</si>
  <si>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</si>
  <si>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</si>
  <si>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</si>
  <si>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</si>
  <si>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</si>
  <si>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</si>
  <si>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</si>
  <si>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</si>
  <si>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</si>
  <si>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</si>
  <si>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</si>
  <si>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</si>
  <si>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</si>
  <si>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</si>
  <si>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</si>
  <si>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</si>
  <si>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</si>
  <si>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</si>
  <si>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</si>
  <si>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</si>
  <si>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</si>
  <si>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</si>
  <si>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</si>
  <si>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</si>
  <si>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</si>
  <si>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</si>
  <si>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</si>
  <si>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</si>
  <si>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</si>
  <si>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</si>
  <si>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</si>
  <si>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</si>
  <si>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</si>
  <si>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</si>
  <si>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</si>
  <si>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</si>
  <si>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</si>
  <si>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</si>
  <si>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</si>
  <si>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</si>
  <si>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</si>
  <si>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</si>
  <si>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</si>
  <si>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</si>
  <si>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</si>
  <si>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</si>
  <si>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</si>
  <si>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</si>
  <si>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</si>
  <si>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</si>
  <si>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</si>
  <si>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</si>
  <si>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</si>
  <si>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</si>
  <si>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</si>
  <si>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</si>
  <si>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</si>
  <si>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</si>
  <si>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</si>
  <si>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</si>
  <si>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</si>
  <si>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</si>
  <si>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</si>
  <si>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</si>
  <si>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</si>
  <si>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</si>
  <si>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</si>
  <si>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</si>
  <si>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</si>
  <si>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</si>
  <si>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</si>
  <si>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</si>
  <si>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</si>
  <si>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</si>
  <si>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</si>
  <si>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</si>
  <si>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</si>
  <si>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</si>
  <si>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</si>
  <si>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</si>
  <si>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</si>
  <si>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</si>
  <si>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</si>
  <si>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</si>
  <si>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</si>
  <si>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</si>
  <si>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</si>
  <si>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</si>
  <si>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</si>
  <si>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</si>
  <si>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</si>
  <si>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</si>
  <si>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</si>
  <si>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</si>
  <si>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</si>
  <si>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</si>
  <si>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</si>
  <si>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</si>
  <si>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</si>
  <si>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</si>
  <si>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</si>
  <si>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</si>
  <si>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</si>
  <si>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</si>
  <si>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</si>
  <si>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</si>
  <si>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</si>
  <si>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</si>
  <si>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</si>
  <si>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</si>
  <si>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</si>
  <si>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</si>
  <si>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</si>
  <si>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</si>
  <si>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</si>
  <si>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</si>
  <si>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</si>
  <si>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</si>
  <si>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</si>
  <si>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</si>
  <si>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</si>
  <si>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</si>
  <si>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</si>
  <si>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</si>
  <si>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</si>
  <si>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</si>
  <si>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</si>
  <si>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</si>
  <si>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</si>
  <si>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</si>
  <si>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</si>
  <si>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</si>
  <si>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</si>
  <si>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</si>
  <si>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</si>
  <si>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</si>
  <si>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</si>
  <si>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</si>
  <si>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</si>
  <si>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</si>
  <si>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</si>
  <si>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</si>
  <si>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</si>
  <si>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</si>
  <si>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</si>
  <si>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</si>
  <si>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</si>
  <si>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</si>
  <si>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</si>
  <si>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</si>
  <si>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</si>
  <si>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</si>
  <si>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</si>
  <si>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</si>
  <si>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</si>
  <si>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</si>
  <si>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</si>
  <si>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</si>
  <si>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</si>
  <si>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</si>
  <si>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</si>
  <si>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</si>
  <si>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</si>
  <si>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</si>
  <si>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</si>
  <si>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</si>
  <si>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</si>
  <si>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</si>
  <si>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</si>
  <si>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</si>
  <si>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</si>
  <si>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</si>
  <si>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</si>
  <si>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</si>
  <si>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</si>
  <si>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</si>
  <si>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</si>
  <si>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</si>
  <si>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</si>
  <si>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</si>
  <si>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</si>
  <si>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</si>
  <si>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</si>
  <si>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</si>
  <si>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</si>
  <si>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</si>
  <si>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</si>
  <si>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</si>
  <si>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</si>
  <si>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</si>
  <si>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</si>
  <si>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</si>
  <si>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</si>
  <si>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</si>
  <si>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</si>
  <si>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</si>
  <si>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</si>
  <si>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</si>
  <si>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</si>
  <si>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</si>
  <si>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</si>
  <si>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</si>
  <si>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</si>
  <si>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</si>
  <si>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</si>
  <si>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</si>
  <si>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</si>
  <si>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</si>
  <si>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</si>
  <si>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</si>
  <si>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</si>
  <si>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</si>
  <si>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</si>
  <si>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</si>
  <si>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</si>
  <si>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</si>
  <si>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</si>
  <si>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</si>
  <si>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</si>
  <si>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</si>
  <si>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</si>
  <si>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</si>
  <si>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</si>
  <si>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</si>
  <si>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</si>
  <si>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</si>
  <si>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</si>
  <si>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</si>
  <si>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</si>
  <si>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</si>
  <si>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</si>
  <si>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</si>
  <si>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</si>
  <si>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</si>
  <si>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</si>
  <si>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</si>
  <si>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</si>
  <si>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</si>
  <si>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</si>
  <si>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</si>
  <si>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</si>
  <si>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</si>
  <si>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</si>
  <si>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</si>
  <si>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</si>
  <si>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</si>
  <si>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</si>
  <si>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</si>
  <si>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</si>
  <si>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</si>
  <si>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</si>
  <si>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</si>
  <si>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</si>
  <si>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</si>
  <si>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</si>
  <si>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</si>
  <si>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</si>
  <si>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</si>
  <si>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</si>
  <si>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</si>
  <si>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</si>
  <si>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</si>
  <si>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</si>
  <si>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</si>
  <si>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</si>
  <si>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</si>
  <si>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</si>
  <si>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</si>
  <si>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</si>
  <si>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</si>
  <si>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</si>
  <si>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</si>
  <si>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</si>
  <si>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</si>
  <si>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</si>
  <si>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</si>
  <si>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</si>
  <si>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</si>
  <si>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</si>
  <si>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</si>
  <si>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</si>
  <si>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</si>
  <si>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</si>
  <si>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</si>
  <si>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</si>
  <si>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</si>
  <si>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</si>
  <si>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</si>
  <si>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</si>
  <si>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</si>
  <si>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</si>
  <si>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</si>
  <si>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</si>
  <si>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</si>
  <si>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</si>
  <si>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</si>
  <si>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</si>
  <si>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</si>
  <si>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</si>
  <si>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</si>
  <si>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</si>
  <si>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</si>
  <si>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</si>
  <si>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</si>
  <si>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</si>
  <si>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</si>
  <si>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</si>
  <si>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</si>
  <si>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</si>
  <si>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</si>
  <si>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</si>
  <si>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</si>
  <si>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</si>
  <si>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</si>
  <si>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</si>
  <si>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</si>
  <si>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</si>
  <si>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</si>
  <si>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</si>
  <si>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</si>
  <si>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</si>
  <si>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</si>
  <si>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</si>
  <si>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</si>
  <si>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</si>
  <si>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</si>
  <si>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</si>
  <si>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</si>
  <si>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</si>
  <si>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</si>
  <si>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</si>
  <si>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</si>
  <si>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</si>
  <si>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</si>
  <si>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</si>
  <si>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</si>
  <si>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</si>
  <si>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</si>
  <si>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</si>
  <si>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</si>
  <si>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</si>
  <si>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</si>
  <si>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</si>
  <si>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</si>
  <si>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</si>
  <si>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</si>
  <si>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</si>
  <si>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</si>
  <si>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</si>
  <si>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</si>
  <si>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</si>
  <si>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</si>
  <si>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</si>
  <si>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</si>
  <si>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</si>
  <si>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</si>
  <si>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</si>
  <si>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</si>
  <si>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</si>
  <si>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</si>
  <si>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</si>
  <si>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</si>
  <si>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</si>
  <si>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</si>
  <si>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</si>
  <si>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</si>
  <si>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</si>
  <si>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</si>
  <si>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</si>
  <si>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</si>
  <si>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</si>
  <si>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</si>
  <si>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</si>
  <si>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</si>
  <si>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</si>
  <si>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</si>
  <si>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</si>
  <si>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</si>
  <si>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</si>
  <si>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</si>
  <si>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</si>
  <si>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</si>
  <si>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</si>
  <si>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</si>
  <si>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</si>
  <si>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</si>
  <si>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</si>
  <si>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</si>
  <si>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</si>
  <si>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</si>
  <si>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</si>
  <si>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</si>
  <si>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</si>
  <si>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</si>
  <si>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</si>
  <si>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</si>
  <si>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</si>
  <si>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</si>
  <si>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</si>
  <si>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</si>
  <si>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</si>
  <si>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</si>
  <si>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</si>
  <si>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</si>
  <si>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</si>
  <si>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</si>
  <si>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</si>
  <si>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</si>
  <si>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</si>
  <si>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</si>
  <si>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</si>
  <si>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</si>
  <si>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</si>
  <si>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</si>
  <si>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</si>
  <si>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</si>
  <si>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</si>
  <si>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</si>
  <si>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</si>
  <si>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</si>
  <si>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</si>
  <si>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</si>
  <si>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</si>
  <si>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</si>
  <si>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</si>
  <si>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</si>
  <si>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</si>
  <si>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</si>
  <si>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</si>
  <si>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</si>
  <si>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</si>
  <si>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</si>
  <si>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</si>
  <si>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</si>
  <si>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</si>
  <si>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</si>
  <si>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</si>
  <si>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</si>
  <si>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</si>
  <si>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</si>
  <si>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</si>
  <si>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</si>
  <si>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</si>
  <si>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</si>
  <si>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</si>
  <si>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</si>
  <si>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</si>
  <si>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</si>
  <si>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</si>
  <si>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</si>
  <si>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</si>
  <si>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</si>
  <si>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</si>
  <si>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</si>
  <si>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</si>
  <si>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</si>
  <si>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</si>
  <si>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</si>
  <si>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</si>
  <si>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</si>
  <si>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</si>
  <si>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</si>
  <si>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</si>
  <si>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</si>
  <si>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</si>
  <si>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</si>
  <si>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</si>
  <si>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</si>
  <si>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</si>
  <si>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</si>
  <si>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</si>
  <si>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</si>
  <si>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</si>
  <si>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</si>
  <si>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</si>
  <si>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</si>
  <si>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</si>
  <si>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</si>
  <si>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</si>
  <si>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</si>
  <si>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</si>
  <si>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</si>
  <si>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</si>
  <si>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</si>
  <si>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</si>
  <si>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</si>
  <si>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</si>
  <si>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</si>
  <si>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</si>
  <si>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</si>
  <si>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</si>
  <si>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</si>
  <si>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</si>
  <si>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</si>
  <si>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</si>
  <si>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</si>
  <si>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</si>
  <si>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</si>
  <si>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</si>
  <si>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</si>
  <si>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</si>
  <si>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</si>
  <si>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</si>
  <si>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</si>
  <si>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</si>
  <si>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</si>
  <si>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</si>
  <si>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</si>
  <si>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</si>
  <si>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</si>
  <si>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</si>
  <si>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</si>
  <si>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</si>
  <si>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</si>
  <si>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</si>
  <si>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</si>
  <si>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</si>
  <si>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</si>
  <si>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</si>
  <si>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</si>
  <si>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</si>
  <si>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</si>
  <si>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</si>
  <si>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</si>
  <si>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</si>
  <si>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</si>
  <si>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</si>
  <si>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</si>
  <si>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</si>
  <si>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</si>
  <si>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</si>
  <si>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</si>
  <si>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</si>
  <si>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</si>
  <si>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</si>
  <si>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</si>
  <si>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</si>
  <si>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</si>
  <si>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</si>
  <si>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</si>
  <si>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</si>
  <si>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</si>
  <si>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</si>
  <si>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</si>
  <si>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</si>
  <si>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</si>
  <si>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</si>
  <si>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</si>
  <si>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</si>
  <si>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</si>
  <si>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</si>
  <si>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</si>
  <si>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</si>
  <si>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</si>
  <si>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</si>
  <si>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</si>
  <si>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</si>
  <si>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</si>
  <si>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</si>
  <si>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</si>
  <si>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</si>
  <si>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</si>
  <si>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</si>
  <si>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</si>
  <si>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</si>
  <si>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</si>
  <si>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</si>
  <si>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</si>
  <si>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</si>
  <si>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</si>
  <si>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</si>
  <si>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</si>
  <si>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</si>
  <si>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</si>
  <si>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</si>
  <si>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</si>
  <si>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</si>
  <si>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</si>
  <si>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</si>
  <si>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</si>
  <si>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</si>
  <si>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</si>
  <si>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</si>
  <si>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</si>
  <si>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</si>
  <si>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</si>
  <si>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</si>
  <si>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</si>
  <si>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</si>
  <si>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</si>
  <si>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</si>
  <si>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</si>
  <si>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</si>
  <si>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</si>
  <si>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</si>
  <si>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</si>
  <si>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</si>
  <si>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</si>
  <si>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</si>
  <si>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</si>
  <si>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</si>
  <si>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</si>
  <si>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</si>
  <si>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</si>
  <si>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</si>
  <si>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</si>
  <si>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</si>
  <si>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</si>
  <si>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</si>
  <si>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</si>
  <si>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</si>
  <si>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</si>
  <si>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</si>
  <si>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</si>
  <si>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</si>
  <si>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</si>
  <si>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</si>
  <si>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</si>
  <si>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</si>
  <si>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</si>
  <si>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</si>
  <si>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</si>
  <si>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</si>
  <si>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</si>
  <si>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</si>
  <si>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</si>
  <si>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</si>
  <si>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</si>
  <si>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</si>
  <si>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</si>
  <si>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</si>
  <si>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</si>
  <si>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</si>
  <si>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</si>
  <si>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</si>
  <si>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</si>
  <si>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</si>
  <si>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</si>
  <si>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</si>
  <si>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</si>
  <si>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</si>
  <si>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</si>
  <si>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</si>
  <si>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</si>
  <si>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</si>
  <si>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</si>
  <si>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</si>
  <si>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</si>
  <si>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</si>
  <si>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</si>
  <si>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</si>
  <si>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</si>
  <si>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</si>
  <si>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</si>
  <si>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</si>
  <si>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</si>
  <si>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</si>
  <si>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</si>
  <si>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</si>
  <si>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</si>
  <si>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</si>
  <si>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</si>
  <si>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</si>
  <si>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</si>
  <si>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</si>
  <si>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</si>
  <si>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</si>
  <si>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</si>
  <si>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</si>
  <si>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</si>
  <si>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</si>
  <si>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</si>
  <si>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</si>
  <si>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</si>
  <si>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</si>
  <si>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</si>
  <si>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</si>
  <si>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</si>
  <si>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</si>
  <si>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</si>
  <si>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</si>
  <si>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</si>
  <si>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</si>
  <si>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</si>
  <si>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</si>
  <si>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</si>
  <si>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</si>
  <si>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</si>
  <si>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</si>
  <si>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</si>
  <si>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</si>
  <si>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</si>
  <si>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</si>
  <si>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</si>
  <si>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</si>
  <si>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</si>
  <si>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</si>
  <si>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</si>
  <si>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</si>
  <si>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</si>
  <si>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</si>
  <si>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</si>
  <si>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</si>
  <si>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</si>
  <si>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</si>
  <si>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</si>
  <si>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</si>
  <si>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</si>
  <si>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</si>
  <si>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</si>
  <si>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</si>
  <si>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</si>
  <si>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</si>
  <si>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</si>
  <si>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</si>
  <si>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</si>
  <si>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</si>
  <si>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</si>
  <si>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</si>
  <si>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</si>
  <si>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</si>
  <si>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</si>
  <si>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</si>
  <si>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</si>
  <si>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</si>
  <si>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</si>
  <si>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</si>
  <si>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</si>
  <si>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</si>
  <si>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</si>
  <si>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</si>
  <si>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</si>
  <si>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</si>
  <si>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</si>
  <si>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</si>
  <si>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</si>
  <si>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</si>
  <si>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</si>
  <si>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</si>
  <si>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</si>
  <si>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</si>
  <si>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</si>
  <si>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</si>
  <si>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</si>
  <si>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</si>
  <si>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</si>
  <si>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</si>
  <si>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</si>
  <si>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</si>
  <si>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</si>
  <si>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</si>
  <si>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</si>
  <si>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</si>
  <si>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</si>
  <si>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</si>
  <si>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</si>
  <si>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</si>
  <si>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</si>
  <si>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</si>
  <si>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</si>
  <si>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</si>
  <si>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</si>
  <si>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</si>
  <si>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</si>
  <si>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</si>
  <si>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</si>
  <si>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</si>
  <si>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</si>
  <si>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</si>
  <si>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</si>
  <si>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</si>
  <si>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</si>
  <si>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</si>
  <si>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</si>
  <si>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</si>
  <si>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</si>
  <si>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</si>
  <si>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</si>
  <si>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</si>
  <si>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</si>
  <si>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</si>
  <si>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</si>
  <si>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</si>
  <si>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</si>
  <si>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</si>
  <si>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</si>
  <si>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</si>
  <si>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</si>
  <si>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</si>
  <si>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</si>
  <si>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</si>
  <si>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</si>
  <si>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</si>
  <si>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</si>
  <si>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</si>
  <si>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</si>
  <si>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</si>
  <si>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</si>
  <si>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</si>
  <si>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</si>
  <si>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</si>
  <si>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</si>
  <si>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</si>
  <si>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</si>
  <si>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</si>
  <si>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</si>
  <si>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</si>
  <si>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</si>
  <si>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</si>
  <si>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</si>
  <si>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</si>
  <si>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</si>
  <si>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</si>
  <si>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</si>
  <si>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</si>
  <si>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</si>
  <si>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</si>
  <si>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</si>
  <si>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</si>
  <si>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</si>
  <si>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</si>
  <si>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</si>
  <si>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</si>
  <si>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</si>
  <si>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</si>
  <si>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</si>
  <si>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</si>
  <si>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</si>
  <si>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</si>
  <si>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</si>
  <si>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</si>
  <si>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</si>
  <si>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</si>
  <si>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</si>
  <si>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</si>
  <si>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</si>
  <si>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</si>
  <si>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</si>
  <si>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</si>
  <si>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</si>
  <si>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</si>
  <si>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</si>
  <si>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</si>
  <si>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</si>
  <si>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</si>
  <si>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</si>
  <si>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</si>
  <si>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</si>
  <si>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</si>
  <si>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</si>
  <si>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</si>
  <si>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</si>
  <si>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</si>
  <si>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</si>
  <si>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</si>
  <si>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</si>
  <si>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</si>
  <si>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</si>
  <si>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</si>
  <si>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</si>
  <si>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</si>
  <si>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</si>
  <si>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</si>
  <si>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</si>
  <si>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</si>
  <si>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</si>
  <si>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</si>
  <si>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</si>
  <si>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</si>
  <si>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</si>
  <si>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</si>
  <si>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</si>
  <si>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</si>
  <si>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</si>
  <si>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</si>
  <si>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</si>
  <si>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</si>
  <si>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</si>
  <si>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</si>
  <si>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</si>
  <si>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</si>
  <si>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</si>
  <si>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</si>
  <si>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</si>
  <si>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</si>
  <si>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</si>
  <si>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</si>
  <si>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</si>
  <si>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</si>
  <si>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</si>
  <si>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</si>
  <si>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</si>
  <si>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</si>
  <si>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</si>
  <si>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</si>
  <si>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</si>
  <si>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</si>
  <si>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</si>
  <si>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</si>
  <si>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</si>
  <si>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</si>
  <si>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</si>
  <si>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</si>
  <si>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</si>
  <si>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</si>
  <si>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</si>
  <si>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</si>
  <si>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</si>
  <si>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</si>
  <si>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</si>
  <si>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</si>
  <si>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</si>
  <si>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</si>
  <si>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</si>
  <si>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</si>
  <si>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</si>
  <si>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</si>
  <si>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</si>
  <si>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</si>
  <si>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</si>
  <si>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</si>
  <si>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</si>
  <si>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</si>
  <si>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</si>
  <si>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</si>
  <si>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</si>
  <si>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</si>
  <si>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</si>
  <si>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</si>
  <si>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</si>
  <si>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</si>
  <si>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</si>
  <si>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</si>
  <si>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</si>
  <si>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</si>
  <si>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</si>
  <si>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</si>
  <si>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</si>
  <si>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</si>
  <si>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</si>
  <si>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</si>
  <si>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</si>
  <si>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</si>
  <si>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</si>
  <si>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</si>
  <si>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</si>
  <si>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</si>
  <si>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</si>
  <si>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</si>
  <si>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</si>
  <si>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</si>
  <si>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</si>
  <si>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</si>
  <si>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</si>
  <si>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</si>
  <si>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</si>
  <si>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</si>
  <si>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</si>
  <si>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</si>
  <si>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</si>
  <si>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</si>
  <si>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</si>
  <si>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</si>
  <si>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</si>
  <si>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</si>
  <si>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</si>
  <si>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</si>
  <si>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</si>
  <si>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</si>
  <si>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</si>
  <si>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</si>
  <si>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</si>
  <si>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</si>
  <si>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</si>
  <si>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</si>
  <si>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</si>
  <si>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</si>
  <si>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</si>
  <si>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</si>
  <si>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</si>
  <si>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</si>
  <si>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</si>
  <si>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</si>
  <si>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</si>
  <si>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</si>
  <si>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</si>
  <si>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</si>
  <si>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</si>
  <si>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</si>
  <si>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</si>
  <si>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</si>
  <si>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</si>
  <si>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</si>
  <si>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</si>
  <si>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</si>
  <si>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</si>
  <si>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</si>
  <si>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</si>
  <si>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</si>
  <si>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</si>
  <si>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</si>
  <si>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</si>
  <si>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</si>
  <si>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</si>
  <si>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</si>
  <si>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</si>
  <si>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</si>
  <si>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</si>
  <si>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</si>
  <si>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</si>
  <si>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</si>
  <si>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</si>
  <si>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</si>
  <si>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</si>
  <si>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</si>
  <si>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</si>
  <si>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</si>
  <si>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</si>
  <si>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</si>
  <si>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</si>
  <si>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</si>
  <si>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</si>
  <si>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</si>
  <si>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</si>
  <si>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</si>
  <si>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</si>
  <si>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</si>
  <si>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</si>
  <si>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</si>
  <si>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</si>
  <si>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</si>
  <si>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</si>
  <si>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</si>
  <si>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</si>
  <si>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</si>
  <si>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</si>
  <si>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</si>
  <si>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</si>
  <si>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</si>
  <si>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</si>
  <si>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</si>
  <si>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</si>
  <si>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</si>
  <si>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</si>
  <si>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</si>
  <si>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</si>
  <si>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</si>
  <si>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</si>
  <si>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</si>
  <si>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</si>
  <si>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</si>
  <si>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</si>
  <si>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</si>
  <si>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</si>
  <si>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</si>
  <si>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</si>
  <si>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</si>
  <si>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</si>
  <si>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</si>
  <si>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</si>
  <si>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</si>
  <si>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</si>
  <si>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</si>
  <si>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</si>
  <si>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</si>
  <si>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</si>
  <si>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</si>
  <si>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</si>
  <si>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</si>
  <si>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</si>
  <si>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</si>
  <si>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</si>
  <si>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</si>
  <si>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</si>
  <si>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</si>
  <si>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</si>
  <si>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</si>
  <si>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</si>
  <si>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</si>
  <si>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</si>
  <si>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</si>
  <si>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</si>
  <si>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</si>
  <si>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</si>
  <si>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</si>
  <si>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</si>
  <si>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</si>
  <si>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</si>
  <si>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</si>
  <si>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</si>
  <si>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</si>
  <si>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</si>
  <si>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</si>
  <si>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</si>
  <si>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</si>
  <si>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</si>
  <si>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</si>
  <si>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</si>
  <si>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</si>
  <si>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</si>
  <si>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</si>
  <si>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</si>
  <si>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</si>
  <si>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</si>
  <si>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</si>
  <si>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</si>
  <si>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</si>
  <si>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</si>
  <si>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</si>
  <si>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</si>
  <si>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</si>
  <si>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</si>
  <si>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</si>
  <si>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</si>
  <si>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</si>
  <si>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</si>
  <si>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</si>
  <si>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</si>
  <si>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</si>
  <si>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</si>
  <si>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</si>
  <si>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</si>
  <si>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</si>
  <si>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</si>
  <si>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</si>
  <si>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</si>
  <si>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</si>
  <si>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</si>
  <si>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</si>
  <si>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</si>
  <si>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</si>
  <si>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</si>
  <si>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</si>
  <si>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</si>
  <si>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</si>
  <si>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</si>
  <si>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</si>
  <si>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</si>
  <si>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</si>
  <si>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</si>
  <si>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</si>
  <si>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</si>
  <si>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</si>
  <si>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</si>
  <si>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</si>
  <si>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</si>
  <si>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</si>
  <si>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</si>
  <si>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</si>
  <si>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</si>
  <si>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</si>
  <si>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</si>
  <si>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</si>
  <si>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</si>
  <si>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</si>
  <si>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</si>
  <si>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</si>
  <si>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</si>
  <si>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</si>
  <si>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</si>
  <si>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</si>
  <si>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</si>
  <si>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</si>
  <si>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</si>
  <si>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</si>
  <si>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</si>
  <si>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</si>
  <si>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</si>
  <si>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</si>
  <si>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</si>
  <si>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</si>
  <si>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</si>
  <si>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</si>
  <si>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</si>
  <si>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</si>
  <si>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</si>
  <si>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</si>
  <si>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</si>
  <si>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</si>
  <si>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</si>
  <si>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</si>
  <si>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</si>
  <si>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</si>
  <si>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</si>
  <si>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</si>
  <si>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</si>
  <si>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</si>
  <si>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</si>
  <si>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</si>
  <si>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</si>
  <si>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</si>
  <si>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</si>
  <si>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</si>
  <si>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</si>
  <si>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</si>
  <si>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</si>
  <si>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</si>
  <si>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</si>
  <si>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</si>
  <si>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</si>
  <si>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</si>
  <si>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</si>
  <si>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</si>
  <si>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</si>
  <si>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</si>
  <si>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</si>
  <si>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</si>
  <si>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</si>
  <si>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</si>
  <si>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</si>
  <si>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</si>
  <si>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</si>
  <si>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</si>
  <si>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</si>
  <si>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</si>
  <si>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</si>
  <si>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</si>
  <si>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</si>
  <si>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</si>
  <si>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</si>
  <si>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</si>
  <si>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</si>
  <si>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</si>
  <si>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</si>
  <si>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</si>
  <si>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</si>
  <si>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</si>
  <si>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</si>
  <si>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</si>
  <si>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</si>
  <si>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</si>
  <si>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</si>
  <si>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</si>
  <si>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</si>
  <si>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</si>
  <si>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</si>
  <si>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</si>
  <si>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</si>
  <si>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</si>
  <si>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</si>
  <si>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</si>
  <si>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</si>
  <si>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</si>
  <si>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</si>
  <si>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</si>
  <si>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</si>
  <si>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</si>
  <si>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</si>
  <si>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</si>
  <si>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</si>
  <si>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</si>
  <si>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</si>
  <si>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</si>
  <si>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</si>
  <si>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</si>
  <si>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</si>
  <si>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</si>
  <si>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</si>
  <si>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</si>
  <si>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</si>
  <si>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</si>
  <si>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</si>
  <si>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</si>
  <si>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</si>
  <si>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</si>
  <si>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</si>
  <si>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</si>
  <si>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</si>
  <si>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</si>
  <si>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</si>
  <si>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</si>
  <si>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</si>
  <si>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</si>
  <si>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</si>
  <si>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</si>
  <si>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</si>
  <si>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</si>
  <si>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</si>
  <si>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</si>
  <si>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</si>
  <si>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</si>
  <si>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</si>
  <si>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</si>
  <si>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</si>
  <si>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</si>
  <si>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</si>
  <si>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</si>
  <si>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</si>
  <si>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</si>
  <si>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</si>
  <si>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</si>
  <si>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</si>
  <si>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</si>
  <si>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</si>
  <si>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</si>
  <si>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</si>
  <si>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</si>
  <si>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</si>
  <si>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</si>
  <si>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</si>
  <si>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</si>
  <si>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</si>
  <si>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</si>
  <si>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</si>
  <si>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</si>
  <si>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</si>
  <si>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</si>
  <si>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</si>
  <si>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</si>
  <si>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</si>
  <si>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</si>
  <si>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</si>
  <si>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</si>
  <si>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</si>
  <si>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</si>
  <si>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</si>
  <si>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</si>
  <si>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</si>
  <si>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</si>
  <si>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</si>
  <si>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</si>
  <si>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</si>
  <si>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</si>
  <si>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</si>
  <si>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</si>
  <si>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</si>
  <si>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</si>
  <si>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</si>
  <si>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</si>
  <si>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</si>
  <si>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</si>
  <si>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</si>
  <si>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</si>
  <si>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</si>
  <si>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</si>
  <si>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</si>
  <si>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</si>
  <si>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</si>
  <si>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</si>
  <si>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</si>
  <si>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</si>
  <si>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</si>
  <si>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</si>
  <si>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</si>
  <si>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</si>
  <si>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</si>
  <si>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</si>
  <si>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</si>
  <si>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</si>
  <si>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</si>
  <si>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</si>
  <si>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</si>
  <si>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</si>
  <si>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</si>
  <si>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</si>
  <si>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</si>
  <si>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</si>
  <si>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</si>
  <si>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</si>
  <si>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</si>
  <si>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</si>
  <si>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</si>
  <si>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</si>
  <si>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</si>
  <si>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</si>
  <si>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</si>
  <si>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</si>
  <si>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</si>
  <si>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</si>
  <si>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</si>
  <si>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</si>
  <si>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</si>
  <si>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</si>
  <si>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</si>
  <si>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</si>
  <si>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</si>
  <si>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</si>
  <si>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</si>
  <si>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</si>
  <si>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</si>
  <si>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</si>
  <si>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</si>
  <si>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</si>
  <si>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</si>
  <si>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</si>
  <si>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</si>
  <si>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</si>
  <si>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</si>
  <si>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</si>
  <si>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</si>
  <si>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</si>
  <si>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</si>
  <si>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</si>
  <si>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</si>
  <si>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</si>
  <si>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</si>
  <si>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</si>
  <si>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</si>
  <si>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</si>
  <si>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</si>
  <si>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</si>
  <si>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</si>
  <si>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</si>
  <si>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</si>
  <si>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</si>
  <si>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</si>
  <si>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</si>
  <si>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</si>
  <si>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</si>
  <si>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</si>
  <si>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</si>
  <si>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</si>
  <si>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</si>
  <si>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</si>
  <si>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</si>
  <si>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</si>
  <si>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</si>
  <si>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</si>
  <si>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</si>
  <si>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</si>
  <si>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</si>
  <si>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</si>
  <si>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</si>
  <si>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</si>
  <si>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</si>
  <si>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</si>
  <si>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</si>
  <si>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</si>
  <si>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</si>
  <si>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</si>
  <si>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</si>
  <si>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</si>
  <si>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</si>
  <si>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</si>
  <si>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</si>
  <si>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</si>
  <si>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</si>
  <si>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</si>
  <si>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</si>
  <si>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</si>
  <si>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</si>
  <si>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</si>
  <si>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</si>
  <si>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</si>
  <si>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</si>
  <si>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</si>
  <si>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</si>
  <si>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</si>
  <si>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</si>
  <si>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</si>
  <si>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</si>
  <si>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</si>
  <si>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</si>
  <si>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</si>
  <si>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</si>
  <si>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</si>
  <si>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</si>
  <si>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</si>
  <si>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</si>
  <si>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</si>
  <si>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</si>
  <si>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</si>
  <si>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</si>
  <si>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</si>
  <si>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</si>
  <si>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</si>
  <si>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</si>
  <si>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</si>
  <si>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</si>
  <si>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</si>
  <si>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</si>
  <si>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</si>
  <si>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</si>
  <si>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</si>
  <si>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</si>
  <si>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</si>
  <si>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</si>
  <si>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</si>
  <si>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</si>
  <si>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</si>
  <si>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</si>
  <si>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</si>
  <si>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</si>
  <si>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</si>
  <si>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</si>
  <si>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</si>
  <si>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</si>
  <si>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</si>
  <si>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</si>
  <si>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</si>
  <si>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</si>
  <si>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</si>
  <si>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</si>
  <si>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</si>
  <si>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</si>
  <si>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</si>
  <si>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</si>
  <si>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</si>
  <si>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</si>
  <si>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</si>
  <si>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</si>
  <si>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</si>
  <si>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</si>
  <si>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</si>
  <si>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</si>
  <si>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</si>
  <si>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</si>
  <si>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</si>
  <si>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</si>
  <si>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</si>
  <si>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</si>
  <si>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</si>
  <si>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</si>
  <si>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</si>
  <si>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</si>
  <si>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</si>
  <si>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</si>
  <si>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</si>
  <si>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</si>
  <si>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</si>
  <si>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</si>
  <si>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</si>
  <si>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</si>
  <si>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</si>
  <si>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</si>
  <si>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</si>
  <si>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</si>
  <si>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</si>
  <si>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</si>
  <si>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</si>
  <si>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</si>
  <si>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</si>
  <si>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</si>
  <si>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</si>
  <si>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</si>
  <si>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</si>
  <si>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</si>
  <si>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</si>
  <si>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</si>
  <si>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</si>
  <si>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</si>
  <si>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</si>
  <si>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</si>
  <si>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</si>
  <si>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</si>
  <si>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</si>
  <si>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</si>
  <si>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</si>
  <si>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</si>
  <si>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</si>
  <si>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</si>
  <si>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</si>
  <si>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</si>
  <si>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</si>
  <si>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</si>
  <si>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</si>
  <si>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</si>
  <si>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</si>
  <si>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</si>
  <si>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</si>
  <si>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</si>
  <si>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</si>
  <si>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</si>
  <si>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</si>
  <si>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</si>
  <si>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</si>
  <si>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</si>
  <si>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</si>
  <si>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</si>
  <si>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</si>
  <si>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</si>
  <si>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</si>
  <si>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</si>
  <si>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</si>
  <si>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</si>
  <si>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</si>
  <si>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</si>
  <si>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</si>
  <si>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</si>
  <si>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</si>
  <si>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</si>
  <si>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</si>
  <si>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</si>
  <si>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</si>
  <si>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</si>
  <si>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</si>
  <si>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</si>
  <si>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</si>
  <si>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</si>
  <si>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</si>
  <si>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</si>
  <si>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</si>
  <si>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</si>
  <si>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</si>
  <si>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</si>
  <si>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</si>
  <si>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</si>
  <si>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</si>
  <si>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</si>
  <si>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</si>
  <si>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</si>
  <si>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</si>
  <si>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</si>
  <si>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</si>
  <si>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</si>
  <si>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</si>
  <si>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</si>
  <si>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</si>
  <si>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</si>
  <si>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</si>
  <si>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</si>
  <si>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</si>
  <si>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</si>
  <si>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</si>
  <si>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</si>
  <si>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</si>
  <si>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</si>
  <si>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</si>
  <si>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</si>
  <si>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</si>
  <si>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</si>
  <si>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</si>
  <si>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</si>
  <si>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</si>
  <si>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</si>
  <si>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</si>
  <si>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</si>
  <si>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</si>
  <si>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</si>
  <si>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</si>
  <si>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</si>
  <si>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</si>
  <si>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</si>
  <si>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</si>
  <si>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</si>
  <si>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</si>
  <si>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</si>
  <si>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</si>
  <si>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</si>
  <si>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</si>
  <si>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</si>
  <si>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</si>
  <si>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</si>
  <si>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</si>
  <si>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</si>
  <si>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</si>
  <si>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</si>
  <si>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</si>
  <si>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</si>
  <si>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</si>
  <si>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</si>
  <si>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</si>
  <si>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</si>
  <si>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</si>
  <si>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</si>
  <si>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</si>
  <si>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</si>
  <si>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</si>
  <si>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</si>
  <si>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</si>
  <si>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</si>
  <si>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</si>
  <si>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</si>
  <si>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</si>
  <si>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</si>
  <si>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</si>
  <si>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</si>
  <si>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</si>
  <si>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</si>
  <si>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</si>
  <si>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</si>
  <si>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</si>
  <si>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</si>
  <si>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</si>
  <si>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</si>
  <si>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</si>
  <si>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</si>
  <si>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</si>
  <si>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</si>
  <si>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</si>
  <si>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</si>
  <si>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</si>
  <si>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</si>
  <si>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</si>
  <si>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</si>
  <si>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</si>
  <si>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</si>
  <si>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</si>
  <si>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</si>
  <si>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</si>
  <si>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</si>
  <si>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</si>
  <si>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</si>
  <si>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</si>
  <si>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</si>
  <si>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</si>
  <si>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</si>
  <si>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</si>
  <si>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</si>
  <si>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</si>
  <si>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</si>
  <si>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</si>
  <si>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</si>
  <si>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</si>
  <si>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</si>
  <si>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</si>
  <si>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</si>
  <si>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</si>
  <si>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</si>
  <si>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</si>
  <si>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</si>
  <si>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</si>
  <si>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</si>
  <si>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</si>
  <si>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</si>
  <si>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</si>
  <si>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</si>
  <si>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</si>
  <si>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</si>
  <si>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</si>
  <si>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</si>
  <si>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</si>
  <si>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</si>
  <si>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</si>
  <si>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</si>
  <si>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</si>
  <si>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</si>
  <si>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</si>
  <si>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</si>
  <si>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</si>
  <si>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</si>
  <si>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</si>
  <si>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</si>
  <si>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</si>
  <si>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</si>
  <si>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</si>
  <si>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</si>
  <si>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</si>
  <si>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</si>
  <si>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</si>
  <si>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</si>
  <si>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</si>
  <si>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</si>
  <si>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</si>
  <si>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</si>
  <si>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</si>
  <si>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</si>
  <si>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</si>
  <si>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</si>
  <si>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</si>
  <si>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</si>
  <si>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</si>
  <si>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</si>
  <si>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</si>
  <si>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</si>
  <si>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</si>
  <si>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</si>
  <si>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</si>
  <si>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</si>
  <si>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</si>
  <si>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</si>
  <si>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</si>
  <si>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</si>
  <si>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</si>
  <si>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</si>
  <si>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</si>
  <si>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</si>
  <si>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</si>
  <si>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</si>
  <si>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</si>
  <si>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</si>
  <si>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</si>
  <si>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</si>
  <si>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</si>
  <si>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</si>
  <si>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</si>
  <si>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</si>
  <si>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</si>
  <si>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</si>
  <si>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</si>
  <si>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</si>
  <si>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</si>
  <si>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</si>
  <si>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</si>
  <si>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</si>
  <si>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</si>
  <si>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</si>
  <si>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</si>
  <si>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</si>
  <si>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</si>
  <si>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</si>
  <si>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</si>
  <si>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</si>
  <si>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</si>
  <si>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</si>
  <si>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</si>
  <si>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</si>
  <si>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</si>
  <si>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</si>
  <si>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</si>
  <si>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</si>
  <si>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</si>
  <si>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</si>
  <si>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</si>
  <si>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</si>
  <si>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</si>
  <si>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</si>
  <si>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</si>
  <si>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</si>
  <si>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</si>
  <si>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</si>
  <si>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</si>
  <si>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</si>
  <si>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</si>
  <si>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</si>
  <si>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</si>
  <si>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</si>
  <si>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</si>
  <si>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</si>
  <si>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</si>
  <si>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</si>
  <si>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</si>
  <si>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</si>
  <si>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</si>
  <si>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</si>
  <si>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</si>
  <si>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</si>
  <si>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</si>
  <si>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</si>
  <si>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</si>
  <si>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</si>
  <si>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</si>
  <si>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</si>
  <si>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</si>
  <si>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</si>
  <si>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</si>
  <si>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</si>
  <si>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</si>
  <si>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</si>
  <si>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</si>
  <si>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</si>
  <si>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</si>
  <si>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</si>
  <si>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</si>
  <si>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</si>
  <si>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</si>
  <si>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</si>
  <si>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</si>
  <si>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</si>
  <si>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</si>
  <si>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</si>
  <si>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</si>
  <si>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</si>
  <si>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</si>
  <si>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</si>
  <si>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</si>
  <si>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</si>
  <si>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</si>
  <si>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</si>
  <si>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</si>
  <si>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</si>
  <si>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</si>
  <si>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</si>
  <si>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</si>
  <si>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</si>
  <si>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</si>
  <si>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</si>
  <si>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</si>
  <si>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</si>
  <si>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</si>
  <si>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</si>
  <si>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</si>
  <si>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</si>
  <si>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</si>
  <si>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</si>
  <si>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</si>
  <si>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</si>
  <si>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</si>
  <si>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</si>
  <si>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</si>
  <si>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</si>
  <si>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</si>
  <si>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</si>
  <si>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</si>
  <si>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</si>
  <si>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</si>
  <si>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</si>
  <si>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</si>
  <si>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</si>
  <si>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</si>
  <si>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</si>
  <si>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</si>
  <si>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</si>
  <si>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</si>
  <si>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</si>
  <si>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</si>
  <si>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</si>
  <si>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</si>
  <si>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</si>
  <si>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</si>
  <si>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</si>
  <si>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</si>
  <si>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</si>
  <si>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</si>
  <si>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</si>
  <si>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</si>
  <si>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</si>
  <si>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</si>
  <si>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</si>
  <si>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</si>
  <si>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</si>
  <si>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</si>
  <si>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</si>
  <si>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</si>
  <si>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</si>
  <si>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</si>
  <si>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</si>
  <si>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</si>
  <si>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</si>
  <si>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</si>
  <si>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</si>
  <si>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</si>
  <si>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</si>
  <si>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</si>
  <si>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</si>
  <si>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</si>
  <si>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</si>
  <si>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</si>
  <si>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</si>
  <si>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</si>
  <si>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</si>
  <si>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</si>
  <si>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</si>
  <si>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</si>
  <si>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</si>
  <si>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</si>
  <si>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</si>
  <si>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</si>
  <si>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</si>
  <si>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</si>
  <si>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</si>
  <si>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</si>
  <si>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</si>
  <si>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</si>
  <si>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</si>
  <si>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</si>
  <si>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</si>
  <si>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</si>
  <si>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</si>
  <si>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</si>
  <si>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</si>
  <si>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</si>
  <si>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</si>
  <si>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</si>
  <si>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</si>
  <si>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</si>
  <si>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</si>
  <si>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</si>
  <si>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</si>
  <si>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</si>
  <si>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</si>
  <si>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</si>
  <si>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</si>
  <si>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</si>
  <si>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</si>
  <si>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</si>
  <si>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</si>
  <si>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</si>
  <si>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</si>
  <si>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</si>
  <si>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</si>
  <si>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</si>
  <si>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</si>
  <si>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</si>
  <si>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</si>
  <si>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</si>
  <si>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</si>
  <si>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</si>
  <si>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</si>
  <si>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</si>
  <si>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</si>
  <si>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</si>
  <si>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</si>
  <si>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</si>
  <si>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</si>
  <si>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</si>
  <si>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</si>
  <si>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</si>
  <si>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</si>
  <si>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</si>
  <si>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</si>
  <si>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</si>
  <si>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</si>
  <si>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</si>
  <si>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</si>
  <si>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</si>
  <si>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</si>
  <si>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</si>
  <si>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</si>
  <si>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</si>
  <si>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</si>
  <si>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</si>
  <si>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</si>
  <si>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</si>
  <si>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</si>
  <si>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</si>
  <si>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</si>
  <si>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</si>
  <si>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</si>
  <si>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</si>
  <si>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</si>
  <si>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</si>
  <si>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</si>
  <si>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</si>
  <si>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</si>
  <si>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</si>
  <si>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</si>
  <si>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</si>
  <si>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</si>
  <si>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</si>
  <si>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</si>
  <si>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</si>
  <si>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</si>
  <si>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</si>
  <si>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</si>
  <si>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</si>
  <si>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</si>
  <si>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</si>
  <si>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</si>
  <si>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</si>
  <si>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</si>
  <si>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</si>
  <si>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</si>
  <si>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</si>
  <si>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</si>
  <si>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</si>
  <si>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</si>
  <si>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</si>
  <si>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</si>
  <si>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</si>
  <si>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</si>
  <si>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</si>
  <si>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</si>
  <si>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</si>
  <si>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</si>
  <si>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</si>
  <si>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</si>
  <si>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</si>
  <si>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</si>
  <si>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</si>
  <si>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</si>
  <si>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</si>
  <si>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</si>
  <si>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</si>
  <si>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</si>
  <si>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</si>
  <si>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</si>
  <si>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</si>
  <si>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</si>
  <si>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</si>
  <si>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</si>
  <si>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</si>
  <si>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</si>
  <si>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</si>
  <si>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</si>
  <si>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</si>
  <si>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</si>
  <si>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</si>
  <si>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</si>
  <si>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</si>
  <si>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</si>
  <si>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</si>
  <si>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</si>
  <si>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</si>
  <si>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</si>
  <si>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</si>
  <si>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</si>
  <si>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</si>
  <si>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</si>
  <si>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</si>
  <si>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</si>
  <si>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</si>
  <si>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</si>
  <si>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</si>
  <si>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</si>
  <si>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</si>
  <si>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</si>
  <si>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</si>
  <si>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</si>
  <si>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</si>
  <si>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</si>
  <si>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</si>
  <si>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</si>
  <si>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</si>
  <si>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</si>
  <si>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</si>
  <si>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</si>
  <si>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</si>
  <si>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</si>
  <si>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</si>
  <si>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</si>
  <si>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</si>
  <si>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</si>
  <si>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</si>
  <si>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</si>
  <si>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</si>
  <si>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</si>
  <si>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</si>
  <si>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</si>
  <si>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</si>
  <si>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</si>
  <si>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</si>
  <si>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</si>
  <si>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</si>
  <si>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</si>
  <si>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</si>
  <si>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</si>
  <si>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</si>
  <si>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</si>
  <si>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</si>
  <si>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</si>
  <si>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</si>
  <si>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</si>
  <si>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</si>
  <si>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</si>
  <si>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</si>
  <si>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</si>
  <si>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</si>
  <si>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</si>
  <si>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</si>
  <si>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</si>
  <si>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</si>
  <si>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</si>
  <si>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</si>
  <si>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</si>
  <si>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</si>
  <si>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</si>
  <si>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</si>
  <si>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</si>
  <si>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</si>
  <si>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</si>
  <si>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</si>
  <si>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</si>
  <si>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</si>
  <si>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</si>
  <si>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</si>
  <si>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</si>
  <si>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</si>
  <si>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</si>
  <si>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</si>
  <si>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</si>
  <si>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</si>
  <si>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</si>
  <si>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</si>
  <si>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</si>
  <si>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</si>
  <si>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</si>
  <si>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</si>
  <si>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</si>
  <si>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</si>
  <si>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</si>
  <si>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</si>
  <si>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</si>
  <si>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</si>
  <si>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</si>
  <si>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</si>
  <si>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</si>
  <si>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</si>
  <si>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</si>
  <si>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</si>
  <si>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</si>
  <si>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</si>
  <si>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</si>
  <si>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</si>
  <si>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</si>
  <si>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</si>
  <si>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</si>
  <si>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</si>
  <si>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</si>
  <si>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</si>
  <si>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</si>
  <si>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</si>
  <si>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</si>
  <si>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</si>
  <si>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</si>
  <si>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</si>
  <si>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</si>
  <si>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</si>
  <si>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</si>
  <si>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</si>
  <si>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</si>
  <si>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</si>
  <si>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</si>
  <si>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</si>
  <si>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</si>
  <si>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</si>
  <si>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</si>
  <si>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</si>
  <si>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</si>
  <si>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</si>
  <si>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</si>
  <si>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</si>
  <si>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</si>
  <si>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</si>
  <si>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</si>
  <si>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</si>
  <si>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</si>
  <si>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</si>
  <si>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</si>
  <si>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</si>
  <si>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</si>
  <si>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</si>
  <si>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</si>
  <si>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</si>
  <si>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</si>
  <si>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</si>
  <si>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</si>
  <si>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</si>
  <si>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</si>
  <si>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</si>
  <si>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</si>
  <si>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</si>
  <si>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</si>
  <si>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</si>
  <si>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</si>
  <si>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</si>
  <si>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</si>
  <si>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</si>
  <si>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</si>
  <si>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</si>
  <si>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</si>
  <si>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</si>
  <si>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</si>
  <si>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</si>
  <si>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</si>
  <si>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</si>
  <si>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</si>
  <si>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</si>
  <si>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</si>
  <si>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</si>
  <si>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</si>
  <si>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</si>
  <si>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</si>
  <si>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</si>
  <si>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</si>
  <si>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</si>
  <si>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</si>
  <si>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</si>
  <si>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</si>
  <si>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</si>
  <si>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</si>
  <si>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</si>
  <si>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</si>
  <si>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</si>
  <si>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</si>
  <si>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</si>
  <si>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</si>
  <si>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</si>
  <si>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</si>
  <si>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</si>
  <si>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</si>
  <si>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</si>
  <si>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</si>
  <si>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</si>
  <si>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</si>
  <si>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</si>
  <si>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</si>
  <si>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</si>
  <si>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</si>
  <si>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</si>
  <si>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</si>
  <si>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</si>
  <si>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</si>
  <si>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</si>
  <si>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</si>
  <si>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</si>
  <si>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</si>
  <si>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</si>
  <si>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</si>
  <si>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</si>
  <si>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</si>
  <si>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</si>
  <si>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</si>
  <si>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</si>
  <si>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</si>
  <si>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</si>
  <si>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</si>
  <si>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</si>
  <si>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</si>
  <si>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</si>
  <si>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</si>
  <si>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</si>
  <si>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</si>
  <si>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</si>
  <si>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</si>
  <si>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</si>
  <si>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</si>
  <si>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</si>
  <si>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</si>
  <si>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</si>
  <si>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</si>
  <si>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</si>
  <si>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</si>
  <si>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</si>
  <si>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</si>
  <si>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</si>
  <si>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</si>
  <si>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</si>
  <si>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</si>
  <si>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</si>
  <si>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</si>
  <si>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</si>
  <si>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</si>
  <si>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</si>
  <si>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</si>
  <si>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</si>
  <si>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</si>
  <si>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</si>
  <si>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</si>
  <si>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</si>
  <si>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</si>
  <si>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</si>
  <si>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</si>
  <si>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</si>
  <si>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</si>
  <si>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</si>
  <si>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</si>
  <si>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</si>
  <si>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</si>
  <si>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</si>
  <si>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</si>
  <si>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</si>
  <si>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</si>
  <si>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</si>
  <si>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</si>
  <si>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</si>
  <si>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</si>
  <si>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</si>
  <si>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</si>
  <si>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</si>
  <si>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</si>
  <si>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</si>
  <si>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</si>
  <si>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</si>
  <si>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</si>
  <si>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</si>
  <si>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</si>
  <si>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</si>
  <si>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</si>
  <si>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</si>
  <si>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</si>
  <si>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</si>
  <si>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</si>
  <si>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</si>
  <si>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</si>
  <si>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</si>
  <si>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</si>
  <si>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</si>
  <si>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</si>
  <si>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</si>
  <si>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</si>
  <si>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</si>
  <si>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</si>
  <si>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</si>
  <si>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</si>
  <si>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</si>
  <si>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</si>
  <si>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</si>
  <si>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</si>
  <si>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</si>
  <si>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</si>
  <si>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</si>
  <si>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</si>
  <si>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</si>
  <si>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</si>
  <si>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</si>
  <si>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</si>
  <si>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</si>
  <si>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</si>
  <si>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</si>
  <si>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</si>
  <si>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</si>
  <si>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</si>
  <si>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</si>
  <si>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</si>
  <si>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</si>
  <si>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</si>
  <si>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</si>
  <si>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</si>
  <si>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</si>
  <si>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</si>
  <si>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</si>
  <si>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</si>
  <si>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</si>
  <si>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</si>
  <si>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</si>
  <si>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</si>
  <si>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</si>
  <si>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</si>
  <si>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</si>
  <si>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</si>
  <si>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</si>
  <si>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</si>
  <si>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</si>
  <si>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</si>
  <si>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</si>
  <si>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</si>
  <si>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</si>
  <si>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</si>
  <si>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</si>
  <si>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</si>
  <si>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</si>
  <si>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</si>
  <si>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</si>
  <si>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</si>
  <si>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</si>
  <si>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</si>
  <si>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</si>
  <si>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</si>
  <si>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</si>
  <si>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</si>
  <si>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</si>
  <si>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</si>
  <si>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</si>
  <si>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</si>
  <si>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</si>
  <si>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</si>
  <si>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</si>
  <si>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</si>
  <si>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</si>
  <si>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</si>
  <si>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</si>
  <si>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</si>
  <si>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</si>
  <si>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</si>
  <si>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</si>
  <si>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</si>
  <si>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</si>
  <si>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</si>
  <si>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</si>
  <si>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</si>
  <si>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</si>
  <si>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</si>
  <si>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</si>
  <si>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</si>
  <si>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</si>
  <si>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</si>
  <si>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</si>
  <si>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</si>
  <si>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</si>
  <si>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</si>
  <si>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</si>
  <si>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</si>
  <si>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</si>
  <si>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</si>
  <si>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</si>
  <si>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</si>
  <si>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</si>
  <si>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</si>
  <si>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</si>
  <si>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</si>
  <si>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</si>
  <si>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</si>
  <si>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</si>
  <si>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</si>
  <si>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</si>
  <si>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</si>
  <si>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</si>
  <si>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</si>
  <si>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</si>
  <si>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</si>
  <si>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</si>
  <si>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</si>
  <si>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</si>
  <si>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</si>
  <si>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</si>
  <si>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</si>
  <si>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</si>
  <si>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</si>
  <si>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</si>
  <si>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</si>
  <si>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</si>
  <si>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</si>
  <si>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</si>
  <si>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</si>
  <si>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</si>
  <si>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</si>
  <si>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</si>
  <si>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</si>
  <si>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</si>
  <si>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</si>
  <si>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</si>
  <si>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</si>
  <si>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</si>
  <si>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</si>
  <si>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</si>
  <si>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</si>
  <si>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</si>
  <si>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</si>
  <si>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</si>
  <si>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</si>
  <si>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</si>
  <si>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</si>
  <si>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</si>
  <si>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</si>
  <si>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</si>
  <si>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</si>
  <si>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</si>
  <si>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</si>
  <si>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</si>
  <si>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</si>
  <si>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</si>
  <si>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</si>
  <si>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</si>
  <si>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</si>
  <si>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</si>
  <si>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</si>
  <si>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</si>
  <si>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</si>
  <si>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</si>
  <si>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</si>
  <si>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</si>
  <si>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</si>
  <si>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</si>
  <si>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</si>
  <si>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</si>
  <si>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</si>
  <si>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</si>
  <si>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</si>
  <si>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</si>
  <si>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</si>
  <si>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</si>
  <si>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</si>
  <si>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</si>
  <si>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</si>
  <si>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</si>
  <si>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</si>
  <si>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</si>
  <si>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</si>
  <si>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</si>
  <si>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</si>
  <si>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</si>
  <si>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</si>
  <si>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</si>
  <si>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</si>
  <si>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</si>
  <si>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</si>
  <si>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</si>
  <si>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</si>
  <si>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</si>
  <si>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</si>
  <si>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</si>
  <si>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</si>
  <si>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</si>
  <si>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</si>
  <si>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</si>
  <si>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</si>
  <si>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</si>
  <si>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</si>
  <si>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</si>
  <si>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</si>
  <si>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</si>
  <si>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</si>
  <si>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</si>
  <si>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</si>
  <si>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</si>
  <si>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</si>
  <si>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</si>
  <si>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</si>
  <si>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</si>
  <si>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</si>
  <si>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</si>
  <si>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</si>
  <si>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</si>
  <si>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</si>
  <si>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</si>
  <si>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</si>
  <si>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</si>
  <si>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</si>
  <si>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</si>
  <si>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</si>
  <si>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</si>
  <si>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</si>
  <si>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</si>
  <si>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</si>
  <si>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</si>
  <si>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</si>
  <si>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</si>
  <si>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</si>
  <si>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</si>
  <si>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</si>
  <si>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</si>
  <si>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</si>
  <si>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</si>
  <si>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</si>
  <si>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</si>
  <si>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</si>
  <si>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</si>
  <si>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</si>
  <si>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</si>
  <si>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</si>
  <si>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</si>
  <si>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</si>
  <si>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</si>
  <si>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</si>
  <si>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</si>
  <si>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</si>
  <si>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</si>
  <si>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</si>
  <si>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</si>
  <si>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</si>
  <si>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</si>
  <si>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</si>
  <si>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</si>
  <si>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</si>
  <si>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</si>
  <si>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</si>
  <si>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</si>
  <si>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</si>
  <si>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</si>
  <si>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</si>
  <si>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</si>
  <si>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</si>
  <si>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</si>
  <si>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</si>
  <si>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</si>
  <si>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</si>
  <si>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</si>
  <si>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</si>
  <si>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</si>
  <si>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</si>
  <si>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</si>
  <si>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</si>
  <si>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</si>
  <si>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</si>
  <si>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</si>
  <si>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</si>
  <si>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</si>
  <si>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</si>
  <si>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</si>
  <si>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</si>
  <si>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</si>
  <si>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</si>
  <si>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</si>
  <si>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</si>
  <si>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</si>
  <si>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</si>
  <si>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</si>
  <si>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</si>
  <si>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</si>
  <si>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</si>
  <si>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</si>
  <si>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</si>
  <si>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</si>
  <si>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</si>
  <si>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</si>
  <si>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</si>
  <si>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</si>
  <si>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</si>
  <si>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</si>
  <si>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</si>
  <si>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</si>
  <si>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</si>
  <si>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</si>
  <si>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</si>
  <si>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</si>
  <si>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</si>
  <si>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</si>
  <si>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</si>
  <si>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</si>
  <si>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</si>
  <si>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</si>
  <si>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</si>
  <si>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</si>
  <si>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</si>
  <si>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</si>
  <si>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</si>
  <si>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</si>
  <si>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</si>
  <si>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</si>
  <si>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</si>
  <si>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</si>
  <si>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</si>
  <si>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</si>
  <si>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</si>
  <si>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</si>
  <si>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</si>
  <si>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</si>
  <si>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</si>
  <si>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</si>
  <si>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</si>
  <si>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</si>
  <si>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</si>
  <si>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</si>
  <si>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</si>
  <si>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</si>
  <si>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</si>
  <si>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</si>
  <si>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</si>
  <si>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</si>
  <si>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</si>
  <si>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</si>
  <si>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</si>
  <si>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</si>
  <si>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</si>
  <si>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</si>
  <si>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</si>
  <si>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</si>
  <si>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</si>
  <si>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</si>
  <si>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</si>
  <si>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</si>
  <si>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</si>
  <si>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</si>
  <si>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</si>
  <si>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</si>
  <si>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</si>
  <si>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</si>
  <si>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</si>
  <si>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</si>
  <si>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</si>
  <si>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</si>
  <si>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</si>
  <si>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</si>
  <si>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</si>
  <si>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</si>
  <si>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</si>
  <si>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</si>
  <si>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</si>
  <si>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</si>
  <si>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</si>
  <si>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</si>
  <si>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</si>
  <si>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</si>
  <si>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</si>
  <si>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</si>
  <si>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</si>
  <si>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</si>
  <si>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</si>
  <si>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</si>
  <si>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</si>
  <si>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</si>
  <si>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</si>
  <si>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</si>
  <si>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</si>
  <si>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</si>
  <si>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</si>
  <si>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</si>
  <si>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</si>
  <si>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</si>
  <si>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</si>
  <si>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</si>
  <si>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</si>
  <si>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</si>
  <si>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</si>
  <si>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</si>
  <si>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</si>
  <si>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</si>
  <si>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</si>
  <si>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</si>
  <si>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</si>
  <si>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</si>
  <si>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</si>
  <si>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</si>
  <si>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</si>
  <si>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</si>
  <si>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</si>
  <si>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</si>
  <si>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</si>
  <si>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</si>
  <si>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</si>
  <si>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</si>
  <si>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</si>
  <si>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</si>
  <si>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</si>
  <si>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</si>
  <si>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</si>
  <si>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</si>
  <si>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</si>
  <si>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</si>
  <si>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</si>
  <si>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</si>
  <si>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</si>
  <si>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</si>
  <si>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</si>
  <si>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</si>
  <si>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</si>
  <si>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</si>
  <si>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</si>
  <si>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</si>
  <si>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</si>
  <si>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</si>
  <si>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</si>
  <si>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</si>
  <si>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</si>
  <si>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</si>
  <si>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</si>
  <si>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</si>
  <si>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</si>
  <si>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</si>
  <si>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</si>
  <si>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</si>
  <si>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</si>
  <si>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</si>
  <si>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</si>
  <si>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</si>
  <si>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</si>
  <si>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</si>
  <si>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</si>
  <si>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</si>
  <si>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</si>
  <si>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</si>
  <si>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</si>
  <si>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</si>
  <si>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</si>
  <si>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</si>
  <si>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</si>
  <si>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</si>
  <si>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</si>
  <si>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</si>
  <si>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</si>
  <si>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</si>
  <si>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</si>
  <si>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</si>
  <si>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</si>
  <si>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</si>
  <si>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</si>
  <si>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</si>
  <si>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</si>
  <si>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</si>
  <si>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</si>
  <si>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</si>
  <si>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</si>
  <si>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</si>
  <si>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</si>
  <si>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</si>
  <si>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</si>
  <si>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</si>
  <si>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</si>
  <si>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</si>
  <si>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</si>
  <si>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</si>
  <si>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</si>
  <si>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</si>
  <si>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</si>
  <si>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</si>
  <si>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</si>
  <si>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</si>
  <si>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</si>
  <si>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</si>
  <si>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</si>
  <si>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</si>
  <si>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</si>
  <si>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</si>
  <si>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</si>
  <si>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</si>
  <si>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</si>
  <si>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</si>
  <si>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</si>
  <si>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</si>
  <si>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</si>
  <si>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</si>
  <si>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</si>
  <si>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</si>
  <si>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</si>
  <si>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</si>
  <si>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</si>
  <si>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</si>
  <si>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</si>
  <si>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</si>
  <si>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</si>
  <si>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</si>
  <si>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</si>
  <si>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</si>
  <si>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</si>
  <si>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</si>
  <si>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</si>
  <si>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</si>
  <si>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</si>
  <si>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</si>
  <si>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</si>
  <si>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</si>
  <si>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</si>
  <si>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</si>
  <si>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</si>
  <si>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</si>
  <si>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</si>
  <si>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</si>
  <si>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</si>
  <si>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</si>
  <si>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</si>
  <si>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</si>
  <si>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</si>
  <si>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</si>
  <si>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</si>
  <si>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</si>
  <si>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</si>
  <si>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</si>
  <si>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</si>
  <si>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</si>
  <si>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</si>
  <si>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</si>
  <si>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</si>
  <si>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</si>
  <si>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</si>
  <si>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</si>
  <si>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</si>
  <si>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</si>
  <si>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</si>
  <si>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</si>
  <si>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</si>
  <si>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</si>
  <si>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</si>
  <si>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</si>
  <si>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</si>
  <si>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</si>
  <si>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</si>
  <si>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</si>
  <si>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</si>
  <si>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</si>
  <si>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</si>
  <si>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</si>
  <si>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</si>
  <si>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</si>
  <si>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</si>
  <si>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</si>
  <si>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</si>
  <si>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</si>
  <si>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</si>
  <si>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</si>
  <si>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</si>
  <si>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</si>
  <si>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</si>
  <si>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</si>
  <si>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</si>
  <si>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</si>
  <si>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</si>
  <si>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</si>
  <si>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</si>
  <si>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</si>
  <si>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</si>
  <si>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</si>
  <si>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</si>
  <si>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</si>
  <si>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</si>
  <si>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</si>
  <si>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</si>
  <si>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</si>
  <si>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</si>
  <si>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</si>
  <si>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</si>
  <si>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</si>
  <si>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</si>
  <si>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</si>
  <si>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</si>
  <si>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</si>
  <si>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</si>
  <si>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</si>
  <si>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</si>
  <si>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</si>
  <si>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</si>
  <si>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</si>
  <si>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</si>
  <si>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</si>
  <si>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</si>
  <si>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</si>
  <si>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</si>
  <si>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</si>
  <si>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</si>
  <si>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</si>
  <si>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</si>
  <si>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</si>
  <si>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</si>
  <si>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</si>
  <si>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</si>
  <si>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</si>
  <si>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</si>
  <si>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</si>
  <si>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</si>
  <si>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</si>
  <si>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</si>
  <si>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</si>
  <si>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</si>
  <si>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</si>
  <si>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</si>
  <si>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</si>
  <si>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</si>
  <si>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</si>
  <si>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</si>
  <si>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</si>
  <si>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</si>
  <si>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</si>
  <si>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</si>
  <si>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</si>
  <si>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</si>
  <si>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</si>
  <si>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</si>
  <si>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</si>
  <si>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</si>
  <si>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</si>
  <si>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</si>
  <si>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</si>
  <si>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</si>
  <si>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</si>
  <si>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</si>
  <si>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</si>
  <si>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</si>
  <si>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</si>
  <si>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</si>
  <si>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</si>
  <si>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</si>
  <si>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</si>
  <si>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</si>
  <si>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</si>
  <si>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</si>
  <si>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</si>
  <si>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</si>
  <si>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</si>
  <si>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</si>
  <si>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</si>
  <si>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</si>
  <si>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</si>
  <si>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</si>
  <si>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</si>
  <si>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</si>
  <si>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</si>
  <si>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</si>
  <si>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</si>
  <si>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</si>
  <si>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</si>
  <si>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</si>
  <si>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</si>
  <si>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</si>
  <si>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</si>
  <si>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</si>
  <si>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</si>
  <si>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</si>
  <si>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</si>
  <si>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</si>
  <si>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</si>
  <si>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</si>
  <si>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</si>
  <si>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</si>
  <si>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</si>
  <si>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</si>
  <si>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</si>
  <si>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</si>
  <si>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</si>
  <si>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</si>
  <si>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</si>
  <si>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</si>
  <si>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</si>
  <si>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</si>
  <si>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</si>
  <si>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</si>
  <si>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</si>
  <si>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</si>
  <si>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</si>
  <si>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</si>
  <si>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</si>
  <si>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</si>
  <si>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</si>
  <si>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</si>
  <si>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</si>
  <si>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</si>
  <si>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</si>
  <si>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</si>
  <si>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</si>
  <si>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</si>
  <si>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</si>
  <si>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</si>
  <si>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</si>
  <si>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</si>
  <si>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</si>
  <si>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</si>
  <si>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</si>
  <si>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</si>
  <si>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</si>
  <si>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</si>
  <si>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</si>
  <si>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</si>
  <si>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</si>
  <si>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</si>
  <si>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</si>
  <si>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</si>
  <si>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</si>
  <si>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</si>
  <si>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</si>
  <si>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</si>
  <si>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</si>
  <si>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</si>
  <si>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</si>
  <si>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</si>
  <si>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</si>
  <si>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</si>
  <si>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</si>
  <si>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</si>
  <si>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</si>
  <si>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</si>
  <si>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</si>
  <si>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</si>
  <si>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</si>
  <si>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</si>
  <si>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</si>
  <si>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</si>
  <si>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</si>
  <si>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</si>
  <si>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</si>
  <si>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</si>
  <si>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</si>
  <si>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</si>
  <si>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</si>
  <si>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</si>
  <si>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</si>
  <si>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</si>
  <si>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</si>
  <si>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</si>
  <si>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</si>
  <si>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</si>
  <si>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</si>
  <si>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</si>
  <si>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</si>
  <si>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</si>
  <si>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</si>
  <si>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</si>
  <si>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</si>
  <si>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</si>
  <si>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</si>
  <si>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</si>
  <si>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</si>
  <si>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</si>
  <si>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</si>
  <si>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</si>
  <si>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</si>
  <si>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</si>
  <si>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</si>
  <si>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</si>
  <si>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</si>
  <si>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</si>
  <si>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</si>
  <si>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</si>
  <si>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</si>
  <si>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</si>
  <si>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</si>
  <si>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</si>
  <si>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</si>
  <si>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</si>
  <si>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</si>
  <si>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</si>
  <si>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</si>
  <si>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</si>
  <si>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</si>
  <si>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</si>
  <si>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</si>
  <si>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</si>
  <si>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</si>
  <si>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</si>
  <si>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</si>
  <si>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</si>
  <si>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</si>
  <si>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</si>
  <si>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</si>
  <si>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</si>
  <si>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</si>
  <si>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</si>
  <si>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</si>
  <si>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</si>
  <si>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</si>
  <si>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</si>
  <si>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</si>
  <si>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</si>
  <si>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</si>
  <si>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</si>
  <si>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</si>
  <si>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</si>
  <si>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</si>
  <si>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</si>
  <si>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</si>
  <si>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</si>
  <si>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</si>
  <si>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</si>
  <si>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</si>
  <si>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</si>
  <si>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</si>
  <si>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</si>
  <si>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</si>
  <si>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</si>
  <si>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</si>
  <si>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</si>
  <si>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</si>
  <si>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</si>
  <si>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</si>
  <si>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</si>
  <si>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</si>
  <si>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</si>
  <si>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</si>
  <si>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</si>
  <si>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</si>
  <si>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</si>
  <si>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</si>
  <si>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</si>
  <si>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</si>
  <si>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</si>
  <si>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</si>
  <si>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</si>
  <si>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</si>
  <si>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</si>
  <si>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</si>
  <si>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</si>
  <si>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</si>
  <si>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</si>
  <si>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</si>
  <si>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</si>
  <si>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</si>
  <si>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</si>
  <si>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</si>
  <si>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</si>
  <si>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</si>
  <si>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</si>
  <si>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</si>
  <si>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</si>
  <si>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</si>
  <si>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</si>
  <si>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</si>
  <si>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</si>
  <si>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</si>
  <si>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</si>
  <si>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</si>
  <si>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</si>
  <si>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</si>
  <si>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</si>
  <si>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</si>
  <si>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</si>
  <si>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</si>
  <si>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</si>
  <si>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</si>
  <si>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</si>
  <si>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</si>
  <si>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</si>
  <si>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</si>
  <si>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</si>
  <si>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</si>
  <si>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</si>
  <si>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</si>
  <si>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</si>
  <si>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</si>
  <si>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</si>
  <si>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</si>
  <si>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</si>
  <si>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</si>
  <si>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</si>
  <si>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</si>
  <si>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</si>
  <si>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</si>
  <si>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</si>
  <si>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</si>
  <si>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</si>
  <si>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</si>
  <si>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</si>
  <si>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</si>
  <si>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</si>
  <si>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</si>
  <si>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</si>
  <si>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</si>
  <si>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</si>
  <si>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</si>
  <si>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</si>
  <si>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</si>
  <si>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</si>
  <si>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</si>
  <si>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</si>
  <si>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</si>
  <si>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</si>
  <si>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</si>
  <si>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</si>
  <si>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</si>
  <si>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</si>
  <si>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</si>
  <si>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</si>
  <si>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</si>
  <si>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</si>
  <si>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</si>
  <si>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</si>
  <si>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</si>
  <si>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</si>
  <si>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</si>
  <si>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</si>
  <si>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</si>
  <si>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</si>
  <si>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</si>
  <si>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</si>
  <si>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</si>
  <si>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</si>
  <si>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</si>
  <si>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</si>
  <si>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</si>
  <si>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</si>
  <si>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</si>
  <si>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</si>
  <si>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</si>
  <si>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</si>
  <si>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</si>
  <si>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</si>
  <si>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</si>
  <si>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</si>
  <si>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</si>
  <si>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</si>
  <si>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</si>
  <si>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</si>
  <si>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</si>
  <si>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</si>
  <si>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</si>
  <si>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</si>
  <si>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</si>
  <si>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</si>
  <si>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</si>
  <si>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</si>
  <si>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</si>
  <si>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</si>
  <si>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</si>
  <si>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</si>
  <si>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</si>
  <si>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</si>
  <si>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</si>
  <si>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</si>
  <si>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</si>
  <si>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</si>
  <si>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</si>
  <si>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</si>
  <si>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</si>
  <si>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</si>
  <si>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</si>
  <si>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</si>
  <si>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</si>
  <si>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</si>
  <si>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</si>
  <si>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</si>
  <si>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</si>
  <si>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</si>
  <si>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</si>
  <si>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</si>
  <si>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</si>
  <si>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</si>
  <si>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</si>
  <si>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</si>
  <si>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</si>
  <si>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</si>
  <si>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</si>
  <si>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</si>
  <si>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</si>
  <si>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</si>
  <si>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</si>
  <si>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</si>
  <si>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</si>
  <si>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</si>
  <si>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</si>
  <si>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</si>
  <si>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</si>
  <si>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</si>
  <si>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</si>
  <si>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</si>
  <si>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</si>
  <si>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</si>
  <si>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</si>
  <si>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</si>
  <si>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</si>
  <si>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</si>
  <si>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</si>
  <si>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</si>
  <si>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</si>
  <si>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</si>
  <si>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</si>
  <si>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</si>
  <si>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</si>
  <si>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</si>
  <si>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</si>
  <si>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</si>
  <si>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</si>
  <si>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</si>
  <si>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</si>
  <si>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</si>
  <si>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</si>
  <si>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</si>
  <si>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</si>
  <si>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</si>
  <si>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</si>
  <si>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</si>
  <si>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</si>
  <si>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</si>
  <si>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</si>
  <si>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</si>
  <si>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</si>
  <si>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</si>
  <si>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</si>
  <si>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</si>
  <si>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</si>
  <si>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</si>
  <si>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</si>
  <si>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</si>
  <si>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</si>
  <si>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</si>
  <si>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</si>
  <si>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</si>
  <si>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</si>
  <si>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</si>
  <si>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</si>
  <si>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</si>
  <si>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</si>
  <si>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</si>
  <si>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</si>
  <si>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</si>
  <si>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</si>
  <si>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</si>
  <si>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</si>
  <si>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</si>
  <si>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</si>
  <si>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</si>
  <si>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</si>
  <si>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</si>
  <si>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</si>
  <si>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</si>
  <si>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</si>
  <si>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</si>
  <si>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</si>
  <si>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</si>
  <si>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</si>
  <si>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</si>
  <si>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</si>
  <si>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</si>
  <si>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</si>
  <si>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</si>
  <si>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</si>
  <si>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</si>
  <si>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</si>
  <si>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</si>
  <si>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</si>
  <si>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</si>
  <si>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</si>
  <si>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</si>
  <si>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</si>
  <si>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</si>
  <si>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</si>
  <si>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</si>
  <si>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</si>
  <si>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</si>
  <si>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</si>
  <si>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</si>
  <si>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</si>
  <si>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</si>
  <si>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</si>
  <si>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</si>
  <si>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</si>
  <si>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</si>
  <si>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</si>
  <si>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</si>
  <si>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</si>
  <si>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</si>
  <si>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</si>
  <si>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</si>
  <si>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</si>
  <si>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</si>
  <si>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</si>
  <si>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</si>
  <si>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</si>
  <si>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</si>
  <si>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</si>
  <si>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</si>
  <si>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</si>
  <si>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</si>
  <si>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</si>
  <si>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</si>
  <si>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</si>
  <si>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</si>
  <si>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</si>
  <si>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</si>
  <si>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</si>
  <si>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</si>
  <si>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</si>
  <si>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</si>
  <si>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</si>
  <si>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</si>
  <si>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</si>
  <si>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</si>
  <si>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</si>
  <si>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</si>
  <si>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</si>
  <si>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</si>
  <si>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</si>
  <si>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</si>
  <si>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</si>
  <si>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</si>
  <si>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</si>
  <si>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</si>
  <si>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</si>
  <si>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</si>
  <si>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</si>
  <si>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</si>
  <si>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</si>
  <si>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</si>
  <si>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</si>
  <si>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</si>
  <si>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</si>
  <si>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</si>
  <si>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</si>
  <si>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</si>
  <si>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</si>
  <si>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</si>
  <si>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</si>
  <si>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</si>
  <si>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</si>
  <si>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</si>
  <si>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</si>
  <si>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</si>
  <si>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</si>
  <si>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</si>
  <si>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</si>
  <si>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</si>
  <si>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</si>
  <si>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</si>
  <si>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</si>
  <si>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</si>
  <si>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</si>
  <si>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</si>
  <si>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</si>
  <si>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</si>
  <si>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</si>
  <si>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</si>
  <si>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</si>
  <si>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</si>
  <si>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</si>
  <si>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</si>
  <si>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</si>
  <si>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</si>
  <si>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</si>
  <si>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</si>
  <si>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</si>
  <si>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</si>
  <si>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</si>
  <si>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</si>
  <si>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</si>
  <si>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</si>
  <si>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</si>
  <si>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</si>
  <si>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</si>
  <si>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</si>
  <si>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</si>
  <si>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</si>
  <si>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</si>
  <si>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</si>
  <si>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</si>
  <si>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</si>
  <si>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</si>
  <si>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</si>
  <si>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</si>
  <si>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</si>
  <si>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</si>
  <si>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</si>
  <si>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</si>
  <si>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</si>
  <si>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</si>
  <si>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</si>
  <si>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</si>
  <si>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</si>
  <si>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</si>
  <si>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</si>
  <si>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</si>
  <si>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</si>
  <si>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</si>
  <si>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</si>
  <si>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</si>
  <si>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</si>
  <si>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</si>
  <si>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</si>
  <si>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</si>
  <si>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</si>
  <si>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</si>
  <si>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</si>
  <si>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</si>
  <si>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</si>
  <si>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</si>
  <si>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</si>
  <si>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</si>
  <si>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</si>
  <si>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</si>
  <si>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</si>
  <si>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</si>
  <si>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</si>
  <si>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</si>
  <si>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</si>
  <si>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</si>
  <si>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</si>
  <si>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</si>
  <si>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</si>
  <si>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</si>
  <si>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</si>
  <si>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</si>
  <si>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</si>
  <si>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</si>
  <si>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</si>
  <si>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</si>
  <si>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</si>
  <si>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</si>
  <si>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</si>
  <si>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</si>
  <si>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</si>
  <si>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</si>
  <si>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</si>
  <si>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</si>
  <si>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</si>
  <si>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</si>
  <si>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</si>
  <si>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</si>
  <si>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</si>
  <si>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</si>
  <si>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</si>
  <si>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</si>
  <si>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</si>
  <si>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</si>
  <si>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</si>
  <si>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</si>
  <si>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</si>
  <si>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</si>
  <si>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</si>
  <si>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</si>
  <si>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</si>
  <si>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</si>
  <si>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</si>
  <si>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</si>
  <si>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</si>
  <si>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</si>
  <si>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</si>
  <si>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</si>
  <si>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</si>
  <si>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</si>
  <si>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</si>
  <si>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</si>
  <si>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</si>
  <si>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</si>
  <si>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</si>
  <si>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</si>
  <si>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</si>
  <si>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</si>
  <si>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</si>
  <si>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</si>
  <si>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</si>
  <si>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</si>
  <si>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</si>
  <si>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</si>
  <si>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</si>
  <si>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</si>
  <si>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</si>
  <si>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</si>
  <si>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</si>
  <si>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</si>
  <si>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</si>
  <si>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</si>
  <si>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</si>
  <si>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</si>
  <si>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</si>
  <si>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</si>
  <si>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</si>
  <si>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</si>
  <si>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</si>
  <si>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</si>
  <si>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</si>
  <si>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</si>
  <si>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</si>
  <si>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</si>
  <si>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</si>
  <si>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</si>
  <si>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</si>
  <si>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</si>
  <si>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</si>
  <si>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</si>
  <si>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</si>
  <si>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</si>
  <si>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</si>
  <si>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</si>
  <si>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</si>
  <si>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</si>
  <si>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</si>
  <si>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</si>
  <si>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</si>
  <si>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</si>
  <si>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</si>
  <si>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</si>
  <si>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</si>
  <si>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</si>
  <si>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</si>
  <si>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</si>
  <si>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</si>
  <si>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</si>
  <si>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</si>
  <si>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</si>
  <si>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</si>
  <si>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</si>
  <si>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</si>
  <si>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</si>
  <si>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</si>
  <si>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</si>
  <si>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</si>
  <si>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</si>
  <si>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</si>
  <si>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</si>
  <si>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</si>
  <si>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</si>
  <si>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</si>
  <si>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</si>
  <si>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</si>
  <si>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</si>
  <si>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</si>
  <si>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</si>
  <si>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</si>
  <si>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</si>
  <si>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</si>
  <si>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</si>
  <si>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</si>
  <si>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</si>
  <si>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</si>
  <si>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</si>
  <si>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</si>
  <si>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</si>
  <si>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</si>
  <si>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</si>
  <si>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</si>
  <si>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</si>
  <si>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</si>
  <si>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</si>
  <si>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</si>
  <si>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</si>
  <si>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</si>
  <si>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</si>
  <si>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</si>
  <si>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</si>
  <si>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</si>
  <si>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</si>
  <si>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</si>
  <si>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</si>
  <si>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</si>
  <si>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</si>
  <si>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</si>
  <si>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</si>
  <si>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</si>
  <si>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</si>
  <si>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</si>
  <si>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</si>
  <si>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</si>
  <si>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</si>
  <si>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</si>
  <si>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</si>
  <si>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</si>
  <si>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</si>
  <si>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</si>
  <si>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</si>
  <si>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</si>
  <si>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</si>
  <si>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</si>
  <si>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</si>
  <si>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</si>
  <si>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</si>
  <si>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</si>
  <si>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</si>
  <si>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</si>
  <si>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</si>
  <si>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</si>
  <si>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</si>
  <si>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</si>
  <si>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</si>
  <si>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</si>
  <si>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</si>
  <si>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</si>
  <si>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</si>
  <si>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</si>
  <si>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</si>
  <si>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</si>
  <si>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</si>
  <si>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</si>
  <si>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</si>
  <si>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</si>
  <si>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</si>
  <si>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</si>
  <si>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</si>
  <si>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</si>
  <si>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</si>
  <si>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</si>
  <si>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</si>
  <si>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</si>
  <si>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</si>
  <si>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</si>
  <si>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</si>
  <si>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</si>
  <si>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</si>
  <si>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</si>
  <si>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</si>
  <si>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</si>
  <si>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</si>
  <si>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</si>
  <si>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</si>
  <si>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</si>
  <si>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</si>
  <si>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</si>
  <si>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</si>
  <si>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</si>
  <si>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</si>
  <si>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</si>
  <si>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</si>
  <si>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</si>
  <si>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</si>
  <si>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</si>
  <si>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</si>
  <si>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</si>
  <si>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</si>
  <si>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</si>
  <si>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</si>
  <si>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</si>
  <si>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</si>
  <si>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</si>
  <si>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</si>
  <si>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</si>
  <si>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</si>
  <si>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</si>
  <si>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</si>
  <si>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</si>
  <si>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</si>
  <si>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</si>
  <si>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</si>
  <si>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</si>
  <si>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</si>
  <si>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</si>
  <si>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</si>
  <si>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</si>
  <si>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</si>
  <si>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</si>
  <si>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</si>
  <si>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</si>
  <si>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</si>
  <si>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</si>
  <si>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</si>
  <si>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</si>
  <si>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</si>
  <si>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</si>
  <si>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</si>
  <si>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</si>
  <si>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</si>
  <si>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</si>
  <si>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</si>
  <si>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</si>
  <si>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</si>
  <si>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</si>
  <si>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</si>
  <si>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</si>
  <si>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</si>
  <si>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</si>
  <si>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</si>
  <si>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</si>
  <si>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</si>
  <si>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</si>
  <si>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</si>
  <si>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</si>
  <si>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</si>
  <si>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</si>
  <si>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</si>
  <si>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</si>
  <si>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</si>
  <si>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</si>
  <si>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</si>
  <si>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</si>
  <si>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</si>
  <si>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</si>
  <si>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</si>
  <si>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</si>
  <si>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</si>
  <si>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</si>
  <si>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</si>
  <si>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</si>
  <si>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</si>
  <si>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</si>
  <si>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</si>
  <si>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</si>
  <si>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</si>
  <si>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</si>
  <si>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</si>
  <si>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</si>
  <si>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</si>
  <si>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</si>
  <si>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</si>
  <si>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</si>
  <si>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</si>
  <si>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</si>
  <si>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</si>
  <si>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</si>
  <si>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</si>
  <si>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</si>
  <si>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</si>
  <si>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</si>
  <si>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</si>
  <si>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</si>
  <si>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</si>
  <si>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</si>
  <si>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</si>
  <si>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</si>
  <si>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</si>
  <si>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</si>
  <si>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</si>
  <si>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</si>
  <si>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</si>
  <si>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</si>
  <si>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</si>
  <si>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</si>
  <si>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</si>
  <si>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</si>
  <si>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</si>
  <si>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</si>
  <si>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</si>
  <si>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</si>
  <si>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</si>
  <si>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</si>
  <si>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</si>
  <si>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</si>
  <si>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</si>
  <si>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</si>
  <si>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</si>
  <si>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</si>
  <si>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</si>
  <si>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</si>
  <si>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</si>
  <si>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</si>
  <si>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</si>
  <si>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</si>
  <si>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</si>
  <si>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</si>
  <si>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</si>
  <si>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</si>
  <si>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</si>
  <si>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</si>
  <si>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</si>
  <si>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</si>
  <si>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</si>
  <si>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</si>
  <si>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</si>
  <si>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</si>
  <si>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</si>
  <si>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</si>
  <si>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</si>
  <si>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</si>
  <si>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</si>
  <si>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</si>
  <si>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</si>
  <si>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</si>
  <si>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</si>
  <si>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</si>
  <si>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</si>
  <si>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</si>
  <si>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</si>
  <si>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</si>
  <si>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</si>
  <si>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</si>
  <si>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</si>
  <si>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</si>
  <si>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</si>
  <si>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</si>
  <si>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</si>
  <si>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</si>
  <si>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</si>
  <si>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</si>
  <si>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</si>
  <si>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</si>
  <si>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</si>
  <si>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</si>
  <si>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</si>
  <si>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</si>
  <si>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</si>
  <si>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</si>
  <si>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</si>
  <si>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</si>
  <si>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</si>
  <si>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</si>
  <si>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</si>
  <si>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</si>
  <si>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</si>
  <si>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</si>
  <si>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</si>
  <si>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</si>
  <si>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</si>
  <si>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</si>
  <si>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</si>
  <si>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</si>
  <si>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</si>
  <si>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</si>
  <si>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</si>
  <si>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</si>
  <si>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</si>
  <si>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</si>
  <si>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</si>
  <si>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</si>
  <si>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</si>
  <si>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</si>
  <si>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</si>
  <si>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</si>
  <si>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</si>
  <si>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</si>
  <si>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</si>
  <si>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</si>
  <si>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</si>
  <si>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</si>
  <si>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</si>
  <si>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</si>
  <si>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</si>
  <si>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</si>
  <si>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</si>
  <si>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</si>
  <si>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</si>
  <si>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</si>
  <si>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</si>
  <si>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</si>
  <si>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</si>
  <si>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</si>
  <si>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</si>
  <si>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</si>
  <si>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</si>
  <si>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</si>
  <si>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</si>
  <si>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</si>
  <si>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</si>
  <si>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</si>
  <si>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</si>
  <si>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</si>
  <si>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</si>
  <si>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</si>
  <si>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</si>
  <si>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</si>
  <si>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</si>
  <si>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</si>
  <si>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</si>
  <si>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</si>
  <si>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</si>
  <si>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</si>
  <si>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</si>
  <si>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</si>
  <si>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</si>
  <si>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</si>
  <si>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</si>
  <si>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</si>
  <si>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</si>
  <si>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</si>
  <si>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</si>
  <si>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</si>
  <si>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</si>
  <si>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</si>
  <si>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</si>
  <si>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</si>
  <si>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</si>
  <si>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</si>
  <si>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</si>
  <si>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</si>
  <si>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</si>
  <si>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</si>
  <si>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</si>
  <si>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</si>
  <si>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</si>
  <si>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</si>
  <si>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</si>
  <si>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</si>
  <si>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</si>
  <si>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</si>
  <si>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</si>
  <si>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</si>
  <si>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</si>
  <si>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</si>
  <si>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</si>
  <si>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</si>
  <si>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</si>
  <si>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</si>
  <si>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</si>
  <si>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</si>
  <si>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</si>
  <si>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</si>
  <si>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</si>
  <si>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</si>
  <si>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</si>
  <si>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</si>
  <si>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</si>
  <si>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</si>
  <si>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</si>
  <si>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</si>
  <si>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</si>
  <si>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</si>
  <si>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</si>
  <si>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</si>
  <si>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</si>
  <si>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</si>
  <si>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</si>
  <si>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</si>
  <si>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</si>
  <si>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</si>
  <si>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</si>
  <si>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</si>
  <si>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</si>
  <si>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</si>
  <si>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</si>
  <si>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</si>
  <si>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</si>
  <si>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</si>
  <si>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</si>
  <si>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</si>
  <si>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</si>
  <si>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</si>
  <si>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</si>
  <si>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</si>
  <si>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</si>
  <si>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</si>
  <si>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</si>
  <si>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</si>
  <si>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</si>
  <si>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</si>
  <si>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</si>
  <si>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</si>
  <si>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</si>
  <si>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</si>
  <si>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</si>
  <si>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</si>
  <si>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</si>
  <si>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</si>
  <si>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</si>
  <si>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</si>
  <si>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</si>
  <si>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</si>
  <si>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</si>
  <si>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</si>
  <si>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</si>
  <si>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</si>
  <si>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</si>
  <si>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</si>
  <si>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</si>
  <si>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</si>
  <si>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</si>
  <si>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</si>
  <si>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</si>
  <si>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</si>
  <si>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</si>
  <si>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</si>
  <si>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</si>
  <si>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</si>
  <si>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</si>
  <si>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</si>
  <si>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</si>
  <si>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</si>
  <si>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</si>
  <si>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</si>
  <si>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</si>
  <si>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</si>
  <si>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</si>
  <si>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</si>
  <si>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</si>
  <si>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</si>
  <si>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</si>
  <si>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</si>
  <si>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</si>
  <si>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</si>
  <si>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</si>
  <si>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</si>
  <si>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</si>
  <si>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</si>
  <si>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</si>
  <si>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</si>
  <si>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</si>
  <si>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</si>
  <si>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</si>
  <si>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</si>
  <si>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</si>
  <si>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</si>
  <si>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</si>
  <si>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</si>
  <si>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</si>
  <si>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</si>
  <si>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</si>
  <si>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</si>
  <si>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</si>
  <si>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</si>
  <si>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</si>
  <si>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</si>
  <si>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</si>
  <si>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</si>
  <si>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</si>
  <si>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</si>
  <si>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</si>
  <si>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</si>
  <si>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</si>
  <si>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</si>
  <si>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</si>
  <si>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</si>
  <si>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</si>
  <si>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</si>
  <si>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</si>
  <si>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</si>
  <si>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</si>
  <si>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</si>
  <si>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</si>
  <si>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</si>
  <si>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</si>
  <si>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</si>
  <si>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</si>
  <si>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</si>
  <si>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</si>
  <si>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</si>
  <si>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</si>
  <si>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</si>
  <si>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</si>
  <si>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</si>
  <si>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</si>
  <si>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</si>
  <si>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</si>
  <si>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</si>
  <si>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</si>
  <si>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</si>
  <si>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</si>
  <si>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</si>
  <si>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</si>
  <si>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</si>
  <si>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</si>
  <si>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</si>
  <si>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</si>
  <si>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</si>
  <si>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</si>
  <si>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</si>
  <si>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</si>
  <si>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</si>
  <si>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</si>
  <si>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</si>
  <si>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</si>
  <si>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</si>
  <si>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</si>
  <si>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</si>
  <si>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</si>
  <si>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</si>
  <si>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</si>
  <si>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</si>
  <si>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</si>
  <si>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</si>
  <si>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</si>
  <si>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</si>
  <si>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</si>
  <si>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</si>
  <si>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</si>
  <si>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</si>
  <si>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</si>
  <si>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</si>
  <si>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</si>
  <si>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</si>
  <si>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</si>
  <si>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</si>
  <si>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</si>
  <si>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</si>
  <si>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</si>
  <si>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</si>
  <si>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</si>
  <si>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</si>
  <si>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</si>
  <si>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</si>
  <si>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</si>
  <si>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</si>
  <si>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</si>
  <si>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</si>
  <si>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</si>
  <si>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</si>
  <si>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</si>
  <si>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</si>
  <si>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</si>
  <si>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</si>
  <si>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</si>
  <si>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</si>
  <si>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</si>
  <si>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</si>
  <si>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</si>
  <si>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</si>
  <si>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</si>
  <si>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</si>
  <si>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</si>
  <si>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</si>
  <si>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</si>
  <si>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</si>
  <si>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</si>
  <si>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</si>
  <si>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</si>
  <si>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</si>
  <si>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</si>
  <si>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</si>
  <si>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</si>
  <si>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</si>
  <si>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</si>
  <si>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</si>
  <si>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</si>
  <si>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</si>
  <si>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</si>
  <si>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</si>
  <si>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</si>
  <si>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</si>
  <si>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</si>
  <si>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</si>
  <si>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</si>
  <si>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</si>
  <si>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</si>
  <si>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</si>
  <si>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</si>
  <si>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</si>
  <si>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</si>
  <si>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</si>
  <si>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</si>
  <si>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</si>
  <si>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</si>
  <si>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</si>
  <si>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</si>
  <si>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</si>
  <si>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</si>
  <si>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</si>
  <si>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</si>
  <si>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</si>
  <si>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</si>
  <si>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</si>
  <si>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</si>
  <si>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</si>
  <si>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</si>
  <si>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</si>
  <si>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</si>
  <si>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</si>
  <si>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</si>
  <si>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</si>
  <si>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</si>
  <si>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</si>
  <si>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</si>
  <si>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</si>
  <si>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</si>
  <si>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</si>
  <si>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</si>
  <si>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</si>
  <si>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</si>
  <si>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</si>
  <si>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</si>
  <si>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</si>
  <si>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</si>
  <si>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</si>
  <si>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</si>
  <si>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</si>
  <si>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</si>
  <si>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</si>
  <si>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</si>
  <si>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</si>
  <si>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</si>
  <si>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</si>
  <si>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</si>
  <si>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</si>
  <si>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</si>
  <si>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</si>
  <si>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</si>
  <si>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</si>
  <si>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</si>
  <si>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</si>
  <si>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</si>
  <si>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</si>
  <si>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</si>
  <si>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</si>
  <si>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</si>
  <si>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</si>
  <si>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</si>
  <si>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</si>
  <si>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</si>
  <si>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</si>
  <si>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</si>
  <si>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</si>
  <si>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</si>
  <si>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</si>
  <si>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</si>
  <si>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</si>
  <si>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</si>
  <si>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</si>
  <si>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</si>
  <si>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</si>
  <si>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</si>
  <si>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</si>
  <si>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</si>
  <si>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</si>
  <si>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</si>
  <si>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</si>
  <si>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</si>
  <si>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</si>
  <si>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</si>
  <si>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</si>
  <si>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</si>
  <si>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</si>
  <si>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</si>
  <si>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</si>
  <si>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</si>
  <si>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</si>
  <si>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</si>
  <si>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</si>
  <si>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</si>
  <si>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</si>
  <si>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</si>
  <si>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</si>
  <si>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</si>
  <si>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</si>
  <si>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</si>
  <si>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</si>
  <si>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</si>
  <si>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</si>
  <si>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</si>
  <si>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</si>
  <si>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</si>
  <si>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</si>
  <si>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</si>
  <si>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</si>
  <si>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</si>
  <si>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</si>
  <si>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</si>
  <si>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</si>
  <si>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</si>
  <si>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</si>
  <si>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</si>
  <si>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</si>
  <si>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</si>
  <si>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</si>
  <si>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</si>
  <si>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</si>
  <si>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</si>
  <si>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</si>
  <si>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</si>
  <si>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</si>
  <si>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</si>
  <si>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</si>
  <si>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</si>
  <si>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</si>
  <si>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</si>
  <si>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</si>
  <si>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</si>
  <si>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</si>
  <si>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</si>
  <si>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</si>
  <si>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</si>
  <si>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</si>
  <si>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</si>
  <si>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</si>
  <si>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</si>
  <si>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</si>
  <si>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</si>
  <si>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</si>
  <si>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</si>
  <si>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</si>
  <si>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</si>
  <si>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</si>
  <si>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</si>
  <si>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</si>
  <si>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</si>
  <si>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</si>
  <si>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</si>
  <si>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</si>
  <si>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</si>
  <si>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</si>
  <si>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</si>
  <si>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</si>
  <si>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</si>
  <si>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</si>
  <si>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</si>
  <si>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</si>
  <si>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</si>
  <si>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</si>
  <si>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</si>
  <si>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</si>
  <si>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</si>
  <si>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</si>
  <si>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</si>
  <si>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</si>
  <si>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</si>
  <si>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</si>
  <si>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</si>
  <si>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</si>
  <si>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</si>
  <si>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</si>
  <si>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</si>
  <si>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</si>
  <si>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</si>
  <si>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</si>
  <si>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</si>
  <si>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</si>
  <si>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</si>
  <si>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</si>
  <si>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</si>
  <si>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</si>
  <si>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</si>
  <si>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</si>
  <si>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</si>
  <si>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</si>
  <si>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</si>
  <si>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</si>
  <si>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</si>
  <si>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</si>
  <si>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</si>
  <si>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</si>
  <si>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</si>
  <si>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</si>
  <si>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</si>
  <si>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</si>
  <si>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</si>
  <si>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</si>
  <si>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</si>
  <si>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</si>
  <si>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</si>
  <si>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</si>
  <si>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</si>
  <si>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</si>
  <si>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</si>
  <si>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</si>
  <si>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</si>
  <si>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</si>
  <si>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</si>
  <si>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</si>
  <si>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</si>
  <si>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</si>
  <si>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</si>
  <si>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</si>
  <si>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</si>
  <si>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</si>
  <si>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</si>
  <si>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</si>
  <si>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</si>
  <si>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</si>
  <si>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</si>
  <si>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</si>
  <si>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</si>
  <si>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</si>
  <si>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</si>
  <si>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</si>
  <si>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</si>
  <si>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</si>
  <si>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</si>
  <si>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</si>
  <si>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</si>
  <si>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</si>
  <si>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</si>
  <si>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</si>
  <si>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</si>
  <si>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</si>
  <si>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</si>
  <si>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</si>
  <si>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</si>
  <si>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</si>
  <si>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</si>
  <si>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</si>
  <si>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</si>
  <si>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</si>
  <si>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</si>
  <si>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</si>
  <si>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</si>
  <si>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</si>
  <si>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</si>
  <si>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</si>
  <si>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</si>
  <si>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</si>
  <si>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</si>
  <si>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</si>
  <si>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</si>
  <si>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</si>
  <si>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</si>
  <si>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</si>
  <si>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</si>
  <si>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</si>
  <si>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</si>
  <si>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</si>
  <si>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</si>
  <si>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</si>
  <si>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</si>
  <si>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</si>
  <si>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</si>
  <si>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</si>
  <si>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</si>
  <si>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</si>
  <si>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</si>
  <si>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</si>
  <si>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</si>
  <si>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</si>
  <si>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</si>
  <si>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</si>
  <si>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</si>
  <si>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</si>
  <si>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</si>
  <si>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</si>
  <si>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</si>
  <si>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</si>
  <si>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</si>
  <si>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</si>
  <si>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</si>
  <si>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</si>
  <si>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</si>
  <si>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</si>
  <si>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</si>
  <si>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</si>
  <si>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</si>
  <si>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</si>
  <si>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</si>
  <si>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</si>
  <si>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</si>
  <si>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</si>
  <si>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</si>
  <si>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</si>
  <si>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</si>
  <si>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</si>
  <si>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</si>
  <si>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</si>
  <si>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</si>
  <si>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</si>
  <si>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</si>
  <si>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</si>
  <si>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</si>
  <si>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</si>
  <si>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</si>
  <si>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</si>
  <si>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</si>
  <si>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</si>
  <si>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</si>
  <si>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</si>
  <si>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</si>
  <si>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</si>
  <si>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</si>
  <si>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</si>
  <si>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</si>
  <si>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</si>
  <si>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</si>
  <si>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</si>
  <si>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</si>
  <si>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</si>
  <si>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</si>
  <si>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</si>
  <si>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</si>
  <si>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</si>
  <si>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</si>
  <si>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</si>
  <si>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</si>
  <si>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</si>
  <si>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</si>
  <si>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</si>
  <si>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</si>
  <si>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</si>
  <si>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</si>
  <si>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</si>
  <si>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</si>
  <si>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</si>
  <si>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</si>
  <si>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</si>
  <si>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</si>
  <si>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</si>
  <si>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</si>
  <si>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</si>
  <si>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</si>
  <si>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</si>
  <si>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</si>
  <si>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</si>
  <si>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</si>
  <si>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</si>
  <si>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</si>
  <si>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</si>
  <si>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</si>
  <si>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</si>
  <si>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</si>
  <si>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</si>
  <si>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</si>
  <si>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</si>
  <si>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</si>
  <si>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</si>
  <si>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</si>
  <si>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</si>
  <si>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</si>
  <si>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</si>
  <si>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</si>
  <si>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</si>
  <si>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</si>
  <si>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</si>
  <si>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</si>
  <si>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</si>
  <si>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</si>
  <si>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</si>
  <si>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</si>
  <si>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</si>
  <si>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</si>
  <si>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</si>
  <si>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</si>
  <si>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</si>
  <si>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</si>
  <si>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</si>
  <si>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</si>
  <si>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</si>
  <si>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</si>
  <si>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</si>
  <si>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</si>
  <si>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</si>
  <si>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</si>
  <si>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</si>
  <si>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</si>
  <si>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</si>
  <si>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</si>
  <si>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</si>
  <si>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</si>
  <si>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</si>
  <si>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</si>
  <si>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</si>
  <si>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</si>
  <si>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</si>
  <si>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</si>
  <si>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</si>
  <si>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</si>
  <si>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</si>
  <si>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</si>
  <si>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</si>
  <si>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</si>
  <si>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</si>
  <si>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</si>
  <si>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</si>
  <si>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</si>
  <si>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</si>
  <si>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</si>
  <si>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</si>
  <si>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</si>
  <si>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</si>
  <si>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</si>
  <si>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</si>
  <si>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</si>
  <si>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</si>
  <si>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</si>
  <si>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</si>
  <si>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</si>
  <si>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</si>
  <si>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</si>
  <si>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</si>
  <si>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</si>
  <si>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</si>
  <si>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</si>
  <si>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</si>
  <si>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</si>
  <si>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</si>
  <si>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</si>
  <si>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</si>
  <si>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</si>
  <si>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</si>
  <si>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</si>
  <si>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</si>
  <si>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</si>
  <si>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</si>
  <si>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</si>
  <si>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</si>
  <si>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</si>
  <si>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</si>
  <si>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</si>
  <si>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</si>
  <si>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</si>
  <si>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</si>
  <si>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</si>
  <si>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</si>
  <si>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</si>
  <si>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</si>
  <si>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</si>
  <si>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</si>
  <si>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</si>
  <si>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</si>
  <si>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</si>
  <si>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</si>
  <si>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</si>
  <si>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</si>
  <si>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</si>
  <si>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</si>
  <si>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</si>
  <si>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</si>
  <si>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</si>
  <si>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</si>
  <si>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</si>
  <si>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</si>
  <si>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</si>
  <si>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</si>
  <si>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</si>
  <si>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</si>
  <si>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</si>
  <si>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</si>
  <si>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</si>
  <si>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</si>
  <si>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</si>
  <si>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</si>
  <si>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</si>
  <si>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</si>
  <si>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</si>
  <si>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</si>
  <si>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</si>
  <si>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</si>
  <si>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</si>
  <si>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</si>
  <si>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</si>
  <si>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</si>
  <si>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</si>
  <si>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</si>
  <si>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</si>
  <si>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</si>
  <si>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</si>
  <si>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</si>
  <si>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</si>
  <si>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</si>
  <si>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</si>
  <si>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</si>
  <si>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</si>
  <si>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</si>
  <si>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</si>
  <si>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</si>
  <si>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</si>
  <si>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</si>
  <si>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</si>
  <si>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</si>
  <si>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</si>
  <si>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</si>
  <si>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</si>
  <si>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</si>
  <si>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</si>
  <si>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</si>
  <si>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</si>
  <si>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</si>
  <si>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</si>
  <si>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</si>
  <si>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</si>
  <si>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</si>
  <si>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</si>
  <si>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</si>
  <si>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</si>
  <si>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</si>
  <si>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</si>
  <si>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</si>
  <si>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</si>
  <si>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</si>
  <si>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</si>
  <si>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</si>
  <si>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</si>
  <si>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</si>
  <si>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</si>
  <si>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</si>
  <si>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</si>
  <si>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</si>
  <si>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</si>
  <si>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</si>
  <si>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</si>
  <si>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</si>
  <si>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</si>
  <si>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</si>
  <si>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</si>
  <si>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</si>
  <si>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</si>
  <si>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</si>
  <si>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</si>
  <si>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</si>
  <si>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</si>
  <si>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</si>
  <si>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</si>
  <si>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</si>
  <si>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</si>
  <si>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</si>
  <si>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</si>
  <si>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</si>
  <si>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</si>
  <si>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</si>
  <si>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</si>
  <si>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</si>
  <si>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</si>
  <si>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</si>
  <si>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</si>
  <si>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</si>
  <si>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</si>
  <si>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</si>
  <si>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</si>
  <si>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</si>
  <si>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</si>
  <si>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</si>
  <si>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</si>
  <si>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</si>
  <si>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</si>
  <si>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</si>
  <si>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</si>
  <si>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</si>
  <si>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</si>
  <si>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</si>
  <si>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</si>
  <si>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</si>
  <si>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</si>
  <si>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</si>
  <si>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</si>
  <si>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</si>
  <si>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</si>
  <si>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</si>
  <si>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</si>
  <si>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</si>
  <si>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</si>
  <si>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</si>
  <si>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</si>
  <si>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</si>
  <si>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</si>
  <si>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</si>
  <si>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</si>
  <si>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</si>
  <si>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</si>
  <si>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</si>
  <si>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</si>
  <si>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</si>
  <si>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</si>
  <si>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</si>
  <si>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</si>
  <si>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</si>
  <si>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</si>
  <si>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</si>
  <si>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</si>
  <si>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</si>
  <si>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</si>
  <si>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</si>
  <si>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</si>
  <si>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</si>
  <si>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</si>
  <si>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</si>
  <si>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</si>
  <si>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</si>
  <si>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</si>
  <si>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</si>
  <si>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</si>
  <si>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</si>
  <si>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</si>
  <si>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</si>
  <si>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</si>
  <si>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</si>
  <si>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</si>
  <si>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</si>
  <si>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</si>
  <si>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</si>
  <si>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</si>
  <si>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</si>
  <si>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</si>
  <si>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</si>
  <si>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</si>
  <si>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</si>
  <si>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</si>
  <si>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</si>
  <si>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</si>
  <si>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</si>
  <si>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</si>
  <si>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</si>
  <si>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</si>
  <si>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</si>
  <si>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</si>
  <si>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</si>
  <si>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</si>
  <si>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</si>
  <si>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</si>
  <si>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</si>
  <si>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</si>
  <si>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</si>
  <si>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</si>
  <si>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</si>
  <si>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</si>
  <si>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</si>
  <si>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</si>
  <si>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</si>
  <si>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</si>
  <si>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</si>
  <si>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</si>
  <si>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</si>
  <si>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</si>
  <si>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</si>
  <si>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</si>
  <si>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</si>
  <si>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</si>
  <si>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</si>
  <si>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</si>
  <si>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</si>
  <si>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</si>
  <si>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</si>
  <si>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</si>
  <si>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</si>
  <si>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</si>
  <si>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</si>
  <si>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</si>
  <si>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</si>
  <si>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</si>
  <si>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</si>
  <si>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</si>
  <si>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</si>
  <si>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</si>
  <si>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</si>
  <si>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</si>
  <si>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</si>
  <si>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</si>
  <si>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</si>
  <si>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</si>
  <si>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</si>
  <si>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</si>
  <si>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</si>
  <si>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</si>
  <si>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</si>
  <si>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</si>
  <si>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</si>
  <si>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</si>
  <si>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</si>
  <si>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</si>
  <si>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</si>
  <si>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</si>
  <si>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</si>
  <si>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</si>
  <si>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</si>
  <si>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</si>
  <si>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</si>
  <si>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</si>
  <si>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</si>
  <si>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</si>
  <si>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</si>
  <si>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</si>
  <si>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</si>
  <si>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</si>
  <si>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</si>
  <si>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</si>
  <si>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</si>
  <si>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</si>
  <si>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</si>
  <si>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</si>
  <si>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</si>
  <si>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</si>
  <si>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</si>
  <si>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</si>
  <si>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</si>
  <si>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</si>
  <si>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</si>
  <si>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</si>
  <si>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</si>
  <si>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</si>
  <si>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</si>
  <si>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</si>
  <si>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</si>
  <si>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</si>
  <si>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</si>
  <si>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</si>
  <si>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</si>
  <si>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</si>
  <si>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</si>
  <si>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</si>
  <si>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</si>
  <si>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</si>
  <si>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</si>
  <si>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</si>
  <si>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</si>
  <si>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</si>
  <si>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</si>
  <si>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</si>
  <si>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</si>
  <si>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</si>
  <si>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</si>
  <si>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</si>
  <si>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</si>
  <si>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</si>
  <si>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</si>
  <si>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</si>
  <si>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</si>
  <si>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</si>
  <si>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</si>
  <si>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</si>
  <si>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</si>
  <si>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</si>
  <si>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</si>
  <si>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</si>
  <si>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</si>
  <si>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</si>
  <si>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</si>
  <si>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</si>
  <si>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</si>
  <si>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</si>
  <si>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</si>
  <si>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</si>
  <si>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</si>
  <si>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</si>
  <si>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</si>
  <si>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</si>
  <si>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</si>
  <si>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</si>
  <si>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</si>
  <si>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</si>
  <si>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</si>
  <si>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</si>
  <si>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</si>
  <si>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</si>
  <si>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</si>
  <si>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</si>
  <si>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</si>
  <si>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</si>
  <si>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</si>
  <si>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</si>
  <si>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</si>
  <si>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</si>
  <si>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</si>
  <si>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</si>
  <si>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</si>
  <si>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</si>
  <si>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</si>
  <si>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</si>
  <si>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</si>
  <si>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</si>
  <si>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</si>
  <si>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</si>
  <si>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</si>
  <si>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</si>
  <si>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</si>
  <si>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</si>
  <si>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</si>
  <si>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</si>
  <si>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</si>
  <si>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</si>
  <si>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</si>
  <si>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</si>
  <si>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</si>
  <si>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</si>
  <si>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</si>
  <si>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</si>
  <si>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</si>
  <si>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</si>
  <si>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</si>
  <si>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</si>
  <si>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</si>
  <si>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</si>
  <si>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</si>
  <si>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</si>
  <si>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</si>
  <si>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</si>
  <si>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</si>
  <si>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</si>
  <si>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</si>
  <si>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</si>
  <si>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</si>
  <si>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</si>
  <si>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</si>
  <si>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</si>
  <si>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</si>
  <si>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</si>
  <si>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</si>
  <si>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</si>
  <si>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</si>
  <si>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</si>
  <si>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</si>
  <si>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</si>
  <si>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</si>
  <si>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</si>
  <si>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</si>
  <si>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</si>
  <si>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</si>
  <si>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</si>
  <si>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</si>
  <si>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</si>
  <si>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</si>
  <si>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</si>
  <si>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</si>
  <si>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</si>
  <si>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</si>
  <si>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</si>
  <si>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</si>
  <si>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</si>
  <si>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</si>
  <si>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</si>
  <si>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</si>
  <si>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</si>
  <si>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</si>
  <si>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</si>
  <si>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</si>
  <si>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</si>
  <si>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</si>
  <si>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</si>
  <si>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</si>
  <si>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</si>
  <si>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</si>
  <si>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</si>
  <si>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</si>
  <si>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</si>
  <si>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</si>
  <si>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</si>
  <si>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</si>
  <si>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</si>
  <si>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</si>
  <si>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</si>
  <si>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</si>
  <si>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</si>
  <si>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</si>
  <si>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</si>
  <si>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</si>
  <si>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</si>
  <si>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</si>
  <si>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</si>
  <si>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</si>
  <si>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</si>
  <si>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</si>
  <si>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</si>
  <si>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</si>
  <si>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</si>
  <si>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</si>
  <si>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</si>
  <si>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</si>
  <si>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</si>
  <si>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</si>
  <si>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</si>
  <si>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</si>
  <si>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</si>
  <si>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</si>
  <si>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</si>
  <si>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</si>
  <si>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</si>
  <si>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</si>
  <si>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</si>
  <si>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</si>
  <si>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</si>
  <si>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</si>
  <si>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</si>
  <si>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</si>
  <si>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</si>
  <si>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</si>
  <si>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</si>
  <si>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</si>
  <si>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</si>
  <si>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</si>
  <si>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</si>
  <si>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</si>
  <si>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</si>
  <si>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</si>
  <si>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</si>
  <si>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</si>
  <si>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</si>
  <si>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</si>
  <si>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</si>
  <si>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</si>
  <si>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</si>
  <si>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</si>
  <si>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</si>
  <si>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</si>
  <si>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</si>
  <si>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</si>
  <si>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</si>
  <si>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</si>
  <si>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</si>
  <si>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</si>
  <si>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</si>
  <si>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</si>
  <si>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</si>
  <si>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</si>
  <si>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</si>
  <si>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</si>
  <si>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</si>
  <si>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</si>
  <si>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</si>
  <si>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</si>
  <si>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</si>
  <si>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</si>
  <si>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</si>
  <si>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</si>
  <si>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</si>
  <si>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</si>
  <si>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</si>
  <si>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</si>
  <si>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</si>
  <si>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</si>
  <si>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</si>
  <si>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</si>
  <si>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</si>
  <si>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</si>
  <si>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</si>
  <si>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</si>
  <si>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</si>
  <si>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</si>
  <si>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</si>
  <si>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</si>
  <si>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</si>
  <si>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</si>
  <si>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</si>
  <si>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</si>
  <si>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</si>
  <si>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</si>
  <si>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</si>
  <si>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</si>
  <si>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</si>
  <si>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</si>
  <si>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</si>
  <si>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</si>
  <si>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</si>
  <si>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</si>
  <si>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</si>
  <si>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</si>
  <si>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</si>
  <si>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</si>
  <si>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</si>
  <si>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</si>
  <si>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</si>
  <si>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</si>
  <si>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</si>
  <si>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</si>
  <si>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</si>
  <si>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</si>
  <si>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</si>
  <si>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</si>
  <si>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</si>
  <si>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</si>
  <si>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</si>
  <si>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</si>
  <si>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</si>
  <si>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</si>
  <si>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</si>
  <si>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</si>
  <si>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</si>
  <si>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</si>
  <si>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</si>
  <si>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</si>
  <si>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</si>
  <si>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</si>
  <si>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</si>
  <si>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</si>
  <si>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</si>
  <si>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</si>
  <si>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</si>
  <si>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</si>
  <si>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</si>
  <si>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</si>
  <si>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</si>
  <si>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</si>
  <si>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</si>
  <si>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</si>
  <si>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</si>
  <si>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</si>
  <si>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</si>
  <si>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</si>
  <si>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</si>
  <si>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</si>
  <si>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</si>
  <si>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</si>
  <si>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</si>
  <si>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</si>
  <si>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</si>
  <si>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</si>
  <si>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</si>
  <si>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</si>
  <si>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</si>
  <si>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</si>
  <si>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</si>
  <si>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</si>
  <si>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</si>
  <si>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</si>
  <si>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</si>
  <si>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</si>
  <si>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</si>
  <si>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</si>
  <si>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</si>
  <si>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</si>
  <si>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</si>
  <si>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</si>
  <si>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</si>
  <si>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</si>
  <si>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</si>
  <si>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</si>
  <si>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</si>
  <si>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</si>
  <si>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</si>
  <si>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</si>
  <si>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</si>
  <si>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</si>
  <si>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</si>
  <si>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</si>
  <si>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</si>
  <si>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</si>
  <si>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</si>
  <si>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</si>
  <si>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</si>
  <si>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</si>
  <si>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</si>
  <si>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</si>
  <si>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</si>
  <si>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</si>
  <si>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</si>
  <si>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</si>
  <si>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</si>
  <si>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</si>
  <si>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</si>
  <si>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</si>
  <si>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</si>
  <si>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</si>
  <si>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</si>
  <si>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</si>
  <si>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</si>
  <si>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</si>
  <si>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</si>
  <si>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</si>
  <si>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</si>
  <si>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</si>
  <si>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</si>
  <si>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</si>
  <si>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</si>
  <si>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</si>
  <si>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</si>
  <si>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</si>
  <si>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</si>
  <si>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</si>
  <si>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</si>
  <si>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</si>
  <si>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</si>
  <si>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</si>
  <si>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</si>
  <si>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</si>
  <si>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</si>
  <si>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</si>
  <si>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</si>
  <si>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</si>
  <si>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</si>
  <si>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</si>
  <si>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</si>
  <si>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</si>
  <si>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</si>
  <si>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</si>
  <si>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</si>
  <si>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</si>
  <si>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</si>
  <si>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</si>
  <si>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</si>
  <si>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</si>
  <si>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</si>
  <si>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</si>
  <si>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</si>
  <si>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</si>
  <si>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</si>
  <si>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</si>
  <si>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</si>
  <si>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</si>
  <si>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</si>
  <si>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</si>
  <si>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</si>
  <si>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</si>
  <si>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</si>
  <si>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</si>
  <si>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</si>
  <si>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</si>
  <si>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</si>
  <si>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</si>
  <si>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</si>
  <si>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</si>
  <si>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</si>
  <si>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</si>
  <si>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</si>
  <si>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</si>
  <si>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</si>
  <si>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</si>
  <si>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</si>
  <si>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</si>
  <si>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</si>
  <si>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</si>
  <si>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</si>
  <si>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</si>
  <si>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</si>
  <si>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</si>
  <si>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</si>
  <si>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</si>
  <si>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</si>
  <si>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</si>
  <si>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</si>
  <si>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</si>
  <si>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</si>
  <si>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</si>
  <si>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</si>
  <si>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</si>
  <si>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</si>
  <si>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</si>
  <si>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</si>
  <si>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</si>
  <si>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</si>
  <si>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</si>
  <si>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</si>
  <si>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</si>
  <si>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</si>
  <si>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</si>
  <si>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</si>
  <si>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</si>
  <si>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</si>
  <si>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</si>
  <si>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</si>
  <si>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</si>
  <si>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</si>
  <si>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</si>
  <si>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</si>
  <si>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</si>
  <si>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</si>
  <si>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</si>
  <si>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</si>
  <si>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</si>
  <si>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</si>
  <si>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</si>
  <si>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</si>
  <si>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</si>
  <si>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</si>
  <si>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</si>
  <si>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</si>
  <si>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</si>
  <si>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</si>
  <si>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</si>
  <si>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</si>
  <si>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</si>
  <si>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</si>
  <si>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</si>
  <si>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</si>
  <si>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</si>
  <si>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</si>
  <si>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</si>
  <si>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</si>
  <si>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</si>
  <si>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</si>
  <si>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</si>
  <si>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</si>
  <si>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</si>
  <si>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</si>
  <si>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</si>
  <si>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</si>
  <si>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</si>
  <si>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</si>
  <si>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</si>
  <si>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</si>
  <si>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</si>
  <si>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</si>
  <si>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</si>
  <si>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</si>
  <si>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</si>
  <si>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</si>
  <si>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</si>
  <si>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</si>
  <si>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</si>
  <si>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</si>
  <si>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</si>
  <si>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</si>
  <si>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</si>
  <si>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</si>
  <si>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</si>
  <si>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</si>
  <si>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</si>
  <si>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</si>
  <si>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</si>
  <si>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</si>
  <si>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</si>
  <si>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</si>
  <si>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</si>
  <si>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</si>
  <si>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</si>
  <si>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</si>
  <si>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</si>
  <si>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</si>
  <si>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</si>
  <si>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</si>
  <si>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</si>
  <si>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</si>
  <si>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</si>
  <si>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</si>
  <si>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</si>
  <si>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</si>
  <si>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</si>
  <si>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</si>
  <si>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</si>
  <si>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</si>
  <si>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</si>
  <si>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</si>
  <si>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</si>
  <si>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</si>
  <si>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</si>
  <si>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</si>
  <si>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</si>
  <si>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</si>
  <si>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</si>
  <si>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</si>
  <si>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</si>
  <si>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</si>
  <si>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</si>
  <si>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</si>
  <si>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</si>
  <si>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</si>
  <si>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</si>
  <si>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</si>
  <si>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</si>
  <si>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</si>
  <si>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</si>
  <si>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</si>
  <si>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</si>
  <si>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</si>
  <si>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</si>
  <si>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</si>
  <si>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</si>
  <si>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</si>
  <si>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</si>
  <si>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</si>
  <si>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</si>
  <si>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</si>
  <si>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</si>
  <si>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</si>
  <si>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</si>
  <si>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</si>
  <si>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</si>
  <si>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</si>
  <si>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</si>
  <si>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</si>
  <si>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</si>
  <si>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</si>
  <si>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</si>
  <si>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</si>
  <si>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</si>
  <si>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</si>
  <si>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</si>
  <si>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</si>
  <si>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</si>
  <si>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</si>
  <si>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</si>
  <si>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</si>
  <si>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</si>
  <si>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</si>
  <si>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</si>
  <si>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</si>
  <si>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</si>
  <si>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</si>
  <si>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</si>
  <si>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</si>
  <si>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</si>
  <si>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</si>
  <si>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</si>
  <si>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</si>
  <si>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</si>
  <si>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</si>
  <si>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</si>
  <si>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</si>
  <si>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</si>
  <si>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</si>
  <si>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</si>
  <si>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</si>
  <si>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</si>
  <si>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</si>
  <si>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</si>
  <si>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</si>
  <si>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</si>
  <si>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</si>
  <si>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</si>
  <si>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</si>
  <si>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</si>
  <si>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</si>
  <si>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</si>
  <si>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</si>
  <si>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</si>
  <si>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</si>
  <si>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</si>
  <si>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</si>
  <si>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</si>
  <si>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</si>
  <si>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</si>
  <si>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</si>
  <si>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</si>
  <si>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</si>
  <si>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</si>
  <si>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</si>
  <si>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</si>
  <si>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</si>
  <si>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</si>
  <si>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</si>
  <si>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</si>
  <si>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</si>
  <si>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</si>
  <si>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</si>
  <si>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</si>
  <si>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</si>
  <si>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</si>
  <si>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</si>
  <si>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</si>
  <si>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</si>
  <si>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</si>
  <si>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</si>
  <si>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</si>
  <si>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</si>
  <si>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</si>
  <si>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</si>
  <si>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</si>
  <si>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</si>
  <si>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</si>
  <si>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</si>
  <si>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</si>
  <si>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</si>
  <si>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</si>
  <si>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</si>
  <si>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</si>
  <si>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</si>
  <si>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</si>
  <si>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</si>
  <si>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</si>
  <si>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</si>
  <si>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</si>
  <si>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</si>
  <si>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</si>
  <si>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</si>
  <si>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</si>
  <si>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</si>
  <si>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</si>
  <si>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</si>
  <si>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</si>
  <si>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</si>
  <si>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</si>
  <si>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</si>
  <si>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</si>
  <si>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</si>
  <si>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</si>
  <si>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</si>
  <si>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</si>
  <si>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</si>
  <si>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</si>
  <si>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</si>
  <si>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</si>
  <si>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</si>
  <si>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</si>
  <si>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</si>
  <si>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</si>
  <si>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</si>
  <si>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</si>
  <si>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</si>
  <si>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</si>
  <si>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</si>
  <si>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</si>
  <si>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</si>
  <si>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</si>
  <si>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</si>
  <si>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</si>
  <si>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</si>
  <si>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</si>
  <si>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</si>
  <si>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</si>
  <si>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</si>
  <si>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</si>
  <si>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</si>
  <si>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</si>
  <si>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</si>
  <si>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</si>
  <si>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</si>
  <si>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</si>
  <si>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</si>
  <si>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</si>
  <si>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</si>
  <si>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</si>
  <si>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</si>
  <si>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</si>
  <si>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</si>
  <si>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</si>
  <si>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</si>
  <si>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</si>
  <si>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</si>
  <si>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</si>
  <si>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</si>
  <si>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</si>
  <si>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</si>
  <si>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</si>
  <si>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</si>
  <si>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</si>
  <si>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</si>
  <si>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</si>
  <si>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</si>
  <si>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</si>
  <si>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</si>
  <si>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</si>
  <si>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</si>
  <si>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</si>
  <si>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</si>
  <si>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</si>
  <si>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</si>
  <si>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</si>
  <si>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</si>
  <si>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</si>
  <si>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</si>
  <si>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</si>
  <si>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</si>
  <si>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</si>
  <si>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</si>
  <si>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</si>
  <si>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</si>
  <si>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</si>
  <si>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</si>
  <si>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</si>
  <si>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</si>
  <si>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</si>
  <si>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</si>
  <si>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</si>
  <si>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</si>
  <si>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</si>
  <si>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</si>
  <si>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</si>
  <si>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</si>
  <si>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</si>
  <si>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</si>
  <si>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</si>
  <si>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</si>
  <si>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</si>
  <si>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</si>
  <si>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</si>
  <si>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</si>
  <si>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</si>
  <si>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</si>
  <si>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</si>
  <si>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</si>
  <si>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</si>
  <si>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</si>
  <si>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</si>
  <si>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</si>
  <si>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</si>
  <si>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</si>
  <si>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</si>
  <si>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</si>
  <si>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</si>
  <si>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</si>
  <si>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</si>
  <si>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</si>
  <si>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</si>
  <si>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</si>
  <si>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</si>
  <si>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</si>
  <si>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</si>
  <si>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</si>
  <si>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</si>
  <si>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</si>
  <si>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</si>
  <si>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</si>
  <si>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</si>
  <si>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</si>
  <si>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</si>
  <si>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</si>
  <si>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</si>
  <si>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</si>
  <si>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</si>
  <si>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</si>
  <si>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</si>
  <si>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</si>
  <si>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</si>
  <si>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</si>
  <si>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</si>
  <si>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</si>
  <si>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</si>
  <si>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</si>
  <si>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</si>
  <si>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</si>
  <si>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</si>
  <si>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</si>
  <si>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</si>
  <si>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</si>
  <si>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</si>
  <si>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</si>
  <si>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</si>
  <si>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</si>
  <si>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</si>
  <si>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</si>
  <si>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</si>
  <si>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</si>
  <si>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</si>
  <si>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</si>
  <si>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</si>
  <si>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</si>
  <si>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</si>
  <si>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</si>
  <si>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</si>
  <si>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</si>
  <si>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</si>
  <si>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</si>
  <si>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</si>
  <si>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</si>
  <si>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</si>
  <si>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</si>
  <si>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</si>
  <si>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</si>
  <si>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</si>
  <si>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</si>
  <si>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</si>
  <si>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</si>
  <si>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</si>
  <si>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</si>
  <si>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</si>
  <si>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</si>
  <si>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</si>
  <si>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</si>
  <si>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</si>
  <si>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</si>
  <si>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</si>
  <si>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</si>
  <si>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</si>
  <si>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</si>
  <si>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</si>
  <si>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</si>
  <si>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</si>
  <si>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</si>
  <si>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</si>
  <si>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</si>
  <si>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</si>
  <si>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</si>
  <si>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</si>
  <si>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</si>
  <si>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</si>
  <si>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</si>
  <si>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</si>
  <si>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</si>
  <si>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</si>
  <si>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</si>
  <si>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</si>
  <si>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</si>
  <si>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</si>
  <si>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</si>
  <si>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</si>
  <si>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</si>
  <si>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</si>
  <si>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</si>
  <si>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</si>
  <si>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</si>
  <si>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</si>
  <si>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</si>
  <si>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</si>
  <si>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</si>
  <si>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</si>
  <si>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</si>
  <si>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</si>
  <si>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</si>
  <si>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</si>
  <si>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</si>
  <si>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</si>
  <si>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</si>
  <si>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</si>
  <si>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</si>
  <si>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</si>
  <si>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</si>
  <si>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</si>
  <si>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</si>
  <si>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</si>
  <si>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</si>
  <si>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</si>
  <si>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</si>
  <si>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</si>
  <si>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</si>
  <si>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</si>
  <si>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</si>
  <si>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</si>
  <si>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</si>
  <si>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</si>
  <si>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</si>
  <si>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</si>
  <si>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</si>
  <si>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</si>
  <si>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</si>
  <si>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</si>
  <si>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</si>
  <si>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</si>
  <si>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</si>
  <si>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</si>
  <si>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</si>
  <si>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</si>
  <si>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</si>
  <si>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</si>
  <si>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</si>
  <si>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</si>
  <si>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</si>
  <si>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</si>
  <si>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</si>
  <si>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</si>
  <si>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</si>
  <si>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</si>
  <si>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</si>
  <si>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</si>
  <si>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</si>
  <si>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</si>
  <si>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</si>
  <si>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</si>
  <si>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</si>
  <si>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</si>
  <si>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</si>
  <si>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</si>
  <si>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</si>
  <si>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</si>
  <si>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</si>
  <si>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</si>
  <si>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</si>
  <si>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</si>
  <si>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</si>
  <si>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</si>
  <si>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</si>
  <si>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</si>
  <si>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</si>
  <si>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</si>
  <si>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</si>
  <si>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</si>
  <si>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</si>
  <si>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</si>
  <si>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</si>
  <si>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</si>
  <si>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</si>
  <si>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</si>
  <si>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</si>
  <si>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</si>
  <si>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</si>
  <si>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</si>
  <si>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</si>
  <si>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</si>
  <si>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</si>
  <si>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</si>
  <si>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</si>
  <si>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</si>
  <si>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</si>
  <si>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</si>
  <si>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</si>
  <si>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</si>
  <si>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</si>
  <si>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</si>
  <si>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</si>
  <si>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</si>
  <si>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</si>
  <si>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</si>
  <si>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</si>
  <si>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</si>
  <si>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</si>
  <si>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</si>
  <si>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</si>
  <si>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</si>
  <si>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</si>
  <si>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</si>
  <si>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</si>
  <si>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</si>
  <si>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</si>
  <si>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</si>
  <si>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</si>
  <si>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</si>
  <si>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</si>
  <si>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</si>
  <si>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</si>
  <si>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</si>
  <si>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</si>
  <si>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</si>
  <si>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</si>
  <si>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</si>
  <si>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</si>
  <si>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</si>
  <si>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</si>
  <si>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</si>
  <si>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</si>
  <si>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</si>
  <si>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</si>
  <si>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</si>
  <si>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</si>
  <si>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</si>
  <si>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</si>
  <si>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</si>
  <si>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</si>
  <si>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</si>
  <si>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</si>
  <si>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</si>
  <si>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</si>
  <si>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</si>
  <si>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</si>
  <si>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</si>
  <si>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</si>
  <si>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</si>
  <si>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</si>
  <si>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</si>
  <si>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</si>
  <si>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</si>
  <si>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</si>
  <si>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</si>
  <si>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</si>
  <si>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</si>
  <si>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</si>
  <si>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</si>
  <si>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</si>
  <si>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</si>
  <si>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</si>
  <si>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</si>
  <si>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</si>
  <si>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</si>
  <si>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</si>
  <si>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</si>
  <si>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</si>
  <si>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</si>
  <si>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</si>
  <si>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</si>
  <si>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</si>
  <si>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</si>
  <si>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</si>
  <si>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</si>
  <si>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</si>
  <si>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</si>
  <si>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</si>
  <si>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</si>
  <si>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</si>
  <si>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</si>
  <si>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</si>
  <si>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</si>
  <si>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</si>
  <si>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</si>
  <si>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</si>
  <si>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</si>
  <si>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</si>
  <si>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</si>
  <si>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</si>
  <si>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</si>
  <si>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</si>
  <si>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</si>
  <si>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</si>
  <si>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</si>
  <si>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</si>
  <si>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</si>
  <si>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</si>
  <si>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</si>
  <si>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</si>
  <si>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</si>
  <si>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</si>
  <si>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</si>
  <si>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</si>
  <si>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</si>
  <si>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</si>
  <si>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</si>
  <si>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</si>
  <si>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</si>
  <si>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</si>
  <si>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</si>
  <si>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</si>
  <si>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</si>
  <si>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</si>
  <si>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</si>
  <si>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</si>
  <si>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</si>
  <si>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</si>
  <si>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</si>
  <si>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</si>
  <si>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</si>
  <si>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</si>
  <si>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</si>
  <si>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</si>
  <si>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</si>
  <si>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</si>
  <si>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</si>
  <si>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</si>
  <si>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</si>
  <si>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</si>
  <si>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</si>
  <si>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</si>
  <si>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</si>
  <si>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</si>
  <si>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</si>
  <si>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</si>
  <si>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</si>
  <si>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</si>
  <si>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</si>
  <si>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</si>
  <si>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</si>
  <si>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</si>
  <si>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</si>
  <si>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</si>
  <si>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</si>
  <si>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</si>
  <si>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</si>
  <si>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</si>
  <si>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</si>
  <si>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</si>
  <si>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</si>
  <si>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</si>
  <si>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</si>
  <si>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</si>
  <si>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</si>
  <si>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</si>
  <si>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</si>
  <si>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</si>
  <si>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</si>
  <si>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</si>
  <si>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</si>
  <si>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</si>
  <si>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</si>
  <si>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</si>
  <si>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</si>
  <si>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</si>
  <si>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</si>
  <si>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</si>
  <si>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</si>
  <si>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</si>
  <si>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</si>
  <si>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</si>
  <si>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</si>
  <si>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</si>
  <si>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</si>
  <si>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</si>
  <si>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</si>
  <si>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</si>
  <si>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</si>
  <si>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</si>
  <si>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</si>
  <si>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</si>
  <si>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</si>
  <si>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</si>
  <si>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</si>
  <si>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</si>
  <si>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</si>
  <si>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</si>
  <si>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</si>
  <si>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</si>
  <si>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</si>
  <si>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</si>
  <si>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</si>
  <si>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</si>
  <si>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</si>
  <si>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</si>
  <si>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</si>
  <si>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</si>
  <si>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</si>
  <si>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</si>
  <si>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</si>
  <si>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</si>
  <si>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</si>
  <si>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</si>
  <si>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</si>
  <si>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</si>
  <si>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</si>
  <si>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</si>
  <si>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</si>
  <si>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</si>
  <si>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</si>
  <si>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</si>
  <si>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</si>
  <si>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</si>
  <si>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</si>
  <si>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</si>
  <si>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</si>
  <si>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</si>
  <si>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</si>
  <si>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</si>
  <si>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</si>
  <si>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</si>
  <si>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</si>
  <si>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</si>
  <si>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</si>
  <si>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</si>
  <si>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</si>
  <si>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</si>
  <si>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</si>
  <si>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</si>
  <si>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</si>
  <si>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</si>
  <si>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</si>
  <si>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</si>
  <si>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</si>
  <si>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</si>
  <si>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</si>
  <si>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</si>
  <si>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</si>
  <si>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</si>
  <si>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</si>
  <si>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</si>
  <si>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</si>
  <si>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</si>
  <si>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</si>
  <si>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</si>
  <si>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</si>
  <si>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</si>
  <si>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</si>
  <si>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</si>
  <si>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</si>
  <si>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</si>
  <si>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</si>
  <si>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</si>
  <si>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</si>
  <si>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</si>
  <si>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</si>
  <si>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</si>
  <si>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</si>
  <si>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</si>
  <si>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</si>
  <si>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</si>
  <si>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</si>
  <si>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</si>
  <si>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</si>
  <si>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</si>
  <si>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</si>
  <si>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</si>
  <si>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</si>
  <si>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</si>
  <si>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</si>
  <si>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</si>
  <si>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</si>
  <si>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</si>
  <si>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</si>
  <si>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</si>
  <si>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</si>
  <si>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</si>
  <si>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</si>
  <si>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</si>
  <si>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</si>
  <si>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</si>
  <si>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</si>
  <si>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</si>
  <si>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</si>
  <si>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</si>
  <si>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</si>
  <si>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</si>
  <si>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</si>
  <si>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</si>
  <si>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</si>
  <si>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</si>
  <si>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</si>
  <si>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</si>
  <si>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</si>
  <si>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</si>
  <si>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</si>
  <si>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</si>
  <si>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</si>
  <si>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</si>
  <si>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</si>
  <si>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</si>
  <si>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</si>
  <si>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</si>
  <si>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</si>
  <si>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</si>
  <si>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</si>
  <si>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</si>
  <si>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</si>
  <si>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</si>
  <si>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</si>
  <si>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</si>
  <si>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</si>
  <si>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</si>
  <si>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</si>
  <si>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</si>
  <si>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</si>
  <si>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</si>
  <si>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</si>
  <si>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</si>
  <si>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</si>
  <si>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</si>
  <si>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</si>
  <si>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</si>
  <si>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</si>
  <si>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</si>
  <si>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</si>
  <si>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</si>
  <si>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</si>
  <si>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</si>
  <si>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</si>
  <si>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</si>
  <si>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</si>
  <si>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</si>
  <si>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</si>
  <si>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</si>
  <si>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</si>
  <si>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</si>
  <si>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</si>
  <si>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</si>
  <si>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</si>
  <si>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</si>
  <si>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</si>
  <si>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</si>
  <si>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</si>
  <si>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</si>
  <si>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</si>
  <si>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</si>
  <si>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</si>
  <si>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</si>
  <si>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</si>
  <si>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</si>
  <si>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</si>
  <si>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</si>
  <si>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</si>
  <si>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</si>
  <si>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</si>
  <si>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</si>
  <si>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</si>
  <si>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</si>
  <si>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</si>
  <si>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</si>
  <si>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</si>
  <si>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</si>
  <si>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</si>
  <si>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</si>
  <si>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</si>
  <si>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</si>
  <si>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</si>
  <si>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</si>
  <si>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</si>
  <si>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</si>
  <si>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</si>
  <si>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</si>
  <si>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</si>
  <si>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</si>
  <si>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</si>
  <si>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</si>
  <si>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</si>
  <si>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</si>
  <si>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</si>
  <si>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</si>
  <si>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</si>
  <si>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</si>
  <si>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</si>
  <si>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</si>
  <si>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</si>
  <si>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</si>
  <si>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</si>
  <si>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</si>
  <si>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</si>
  <si>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</si>
  <si>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</si>
  <si>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</si>
  <si>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</si>
  <si>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</si>
  <si>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</si>
  <si>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</si>
  <si>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</si>
  <si>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</si>
  <si>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</si>
  <si>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</si>
  <si>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</si>
  <si>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</si>
  <si>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</si>
  <si>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</si>
  <si>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</si>
  <si>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</si>
  <si>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</si>
  <si>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</si>
  <si>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</si>
  <si>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</si>
  <si>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</si>
  <si>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</si>
  <si>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</si>
  <si>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</si>
  <si>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</si>
  <si>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</si>
  <si>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</si>
  <si>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</si>
  <si>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</si>
  <si>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</si>
  <si>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</si>
  <si>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</si>
  <si>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</si>
  <si>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</si>
  <si>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</si>
  <si>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</si>
  <si>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</si>
  <si>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</si>
  <si>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</si>
  <si>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</si>
  <si>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</si>
  <si>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</si>
  <si>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</si>
  <si>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</si>
  <si>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</si>
  <si>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</si>
  <si>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</si>
  <si>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</si>
  <si>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</si>
  <si>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</si>
  <si>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</si>
  <si>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</si>
  <si>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</si>
  <si>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</si>
  <si>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</si>
  <si>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</si>
  <si>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</si>
  <si>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</si>
  <si>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</si>
  <si>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</si>
  <si>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</si>
  <si>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</si>
  <si>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</si>
  <si>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</si>
  <si>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</si>
  <si>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</si>
  <si>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</si>
  <si>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</si>
  <si>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</si>
  <si>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</si>
  <si>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</si>
  <si>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</si>
  <si>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</si>
  <si>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</si>
  <si>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</si>
  <si>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</si>
  <si>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</si>
  <si>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</si>
  <si>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</si>
  <si>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</si>
  <si>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</si>
  <si>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</si>
  <si>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</si>
  <si>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</si>
  <si>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</si>
  <si>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</si>
  <si>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</si>
  <si>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</si>
  <si>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</si>
  <si>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</si>
  <si>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</si>
  <si>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</si>
  <si>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</si>
  <si>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</si>
  <si>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</si>
  <si>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</si>
  <si>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</si>
  <si>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</si>
  <si>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</si>
  <si>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</si>
  <si>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</si>
  <si>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</si>
  <si>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</si>
  <si>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</si>
  <si>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</si>
  <si>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</si>
  <si>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</si>
  <si>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</si>
  <si>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</si>
  <si>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</si>
  <si>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</si>
  <si>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</si>
  <si>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</si>
  <si>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</si>
  <si>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</si>
  <si>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</si>
  <si>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</si>
  <si>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</si>
  <si>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</si>
  <si>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</si>
  <si>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</si>
  <si>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</si>
  <si>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</si>
  <si>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</si>
  <si>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</si>
  <si>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</si>
  <si>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</si>
  <si>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</si>
  <si>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</si>
  <si>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</si>
  <si>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</si>
  <si>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</si>
  <si>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</si>
  <si>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</si>
  <si>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</si>
  <si>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</si>
  <si>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</si>
  <si>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</si>
  <si>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</si>
  <si>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</si>
  <si>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</si>
  <si>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</si>
  <si>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</si>
  <si>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</si>
  <si>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</si>
  <si>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</si>
  <si>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</si>
  <si>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</si>
  <si>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</si>
  <si>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</si>
  <si>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</si>
  <si>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</si>
  <si>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</si>
  <si>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</si>
  <si>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</si>
  <si>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</si>
  <si>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</si>
  <si>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</si>
  <si>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</si>
  <si>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</si>
  <si>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</si>
  <si>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</si>
  <si>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</si>
  <si>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</si>
  <si>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</si>
  <si>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</si>
  <si>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</si>
  <si>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</si>
  <si>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</si>
  <si>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</si>
  <si>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</si>
  <si>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</si>
  <si>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</si>
  <si>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</si>
  <si>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</si>
  <si>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</si>
  <si>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</si>
  <si>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</si>
  <si>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</si>
  <si>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</si>
  <si>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</si>
  <si>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</si>
  <si>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</si>
  <si>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</si>
  <si>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</si>
  <si>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</si>
  <si>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</si>
  <si>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</si>
  <si>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</si>
  <si>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</si>
  <si>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</si>
  <si>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</si>
  <si>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</si>
  <si>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</si>
  <si>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</si>
  <si>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</si>
  <si>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</si>
  <si>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</si>
  <si>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</si>
  <si>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</si>
  <si>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</si>
  <si>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</si>
  <si>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</si>
  <si>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</si>
  <si>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</si>
  <si>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</si>
  <si>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</si>
  <si>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</si>
  <si>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</si>
  <si>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</si>
  <si>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</si>
  <si>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</si>
  <si>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</si>
  <si>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</si>
  <si>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</si>
  <si>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</si>
  <si>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</si>
  <si>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</si>
  <si>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</si>
  <si>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</si>
  <si>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</si>
  <si>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</si>
  <si>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</si>
  <si>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</si>
  <si>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</si>
  <si>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</si>
  <si>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</si>
  <si>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</si>
  <si>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</si>
  <si>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</si>
  <si>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</si>
  <si>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</si>
  <si>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</si>
  <si>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</si>
  <si>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</si>
  <si>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</si>
  <si>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</si>
  <si>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</si>
  <si>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</si>
  <si>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</si>
  <si>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</si>
  <si>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</si>
  <si>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</si>
  <si>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</si>
  <si>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</si>
  <si>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</si>
  <si>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</si>
  <si>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</si>
  <si>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</si>
  <si>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</si>
  <si>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</si>
  <si>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</si>
  <si>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</si>
  <si>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</si>
  <si>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</si>
  <si>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</si>
  <si>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</si>
  <si>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</si>
  <si>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</si>
  <si>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</si>
  <si>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</si>
  <si>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</si>
  <si>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</si>
  <si>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</si>
  <si>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</si>
  <si>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</si>
  <si>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</si>
  <si>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</si>
  <si>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</si>
  <si>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</si>
  <si>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</si>
  <si>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</si>
  <si>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</si>
  <si>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</si>
  <si>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</si>
  <si>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</si>
  <si>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</si>
  <si>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</si>
  <si>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</si>
  <si>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</si>
  <si>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</si>
  <si>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</si>
  <si>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</si>
  <si>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</si>
  <si>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</si>
  <si>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</si>
  <si>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</si>
  <si>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</si>
  <si>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</si>
  <si>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</si>
  <si>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</si>
  <si>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</si>
  <si>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</si>
  <si>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</si>
  <si>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</si>
  <si>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</si>
  <si>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</si>
  <si>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</si>
  <si>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</si>
  <si>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</si>
  <si>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</si>
  <si>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</si>
  <si>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</si>
  <si>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</si>
  <si>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</si>
  <si>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</si>
  <si>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</si>
  <si>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</si>
  <si>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</si>
  <si>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</si>
  <si>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</si>
  <si>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</si>
  <si>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</si>
  <si>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</si>
  <si>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</si>
  <si>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</si>
  <si>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</si>
  <si>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</si>
  <si>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</si>
  <si>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</si>
  <si>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</si>
  <si>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</si>
  <si>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</si>
  <si>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</si>
  <si>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</si>
  <si>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</si>
  <si>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</si>
  <si>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</si>
  <si>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</si>
  <si>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</si>
  <si>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</si>
  <si>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</si>
  <si>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</si>
  <si>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</si>
  <si>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</si>
  <si>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</si>
  <si>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</si>
  <si>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</si>
  <si>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</si>
  <si>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</si>
  <si>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</si>
  <si>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</si>
  <si>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</si>
  <si>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</si>
  <si>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</si>
  <si>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</si>
  <si>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</si>
  <si>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</si>
  <si>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</si>
  <si>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</si>
  <si>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</si>
  <si>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</si>
  <si>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</si>
  <si>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</si>
  <si>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</si>
  <si>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</si>
  <si>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</si>
  <si>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</si>
  <si>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</si>
  <si>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</si>
  <si>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</si>
  <si>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</si>
  <si>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</si>
  <si>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</si>
  <si>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</si>
  <si>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</si>
  <si>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</si>
  <si>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</si>
  <si>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</si>
  <si>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</si>
  <si>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</si>
  <si>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</si>
  <si>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</si>
  <si>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</si>
  <si>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</si>
  <si>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</si>
  <si>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</si>
  <si>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</si>
  <si>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</si>
  <si>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</si>
  <si>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</si>
  <si>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</si>
  <si>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</si>
  <si>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</si>
  <si>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</si>
  <si>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</si>
  <si>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</si>
  <si>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</si>
  <si>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</si>
  <si>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</si>
  <si>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</si>
  <si>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</si>
  <si>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</si>
  <si>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</si>
  <si>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</si>
  <si>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</si>
  <si>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</si>
  <si>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</si>
  <si>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</si>
  <si>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</si>
  <si>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</si>
  <si>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</si>
  <si>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</si>
  <si>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</si>
  <si>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</si>
  <si>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</si>
  <si>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</si>
  <si>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</si>
  <si>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</si>
  <si>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</si>
  <si>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</si>
  <si>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</si>
  <si>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</si>
  <si>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</si>
  <si>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</si>
  <si>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</si>
  <si>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</si>
  <si>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</si>
  <si>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</si>
  <si>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</si>
  <si>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</si>
  <si>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</si>
  <si>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</si>
  <si>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</si>
  <si>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</si>
  <si>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</si>
  <si>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</si>
  <si>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</si>
  <si>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</si>
  <si>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</si>
  <si>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</si>
  <si>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</si>
  <si>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</si>
  <si>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</si>
  <si>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</si>
  <si>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</si>
  <si>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</si>
  <si>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</si>
  <si>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</si>
  <si>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</si>
  <si>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</si>
  <si>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</si>
  <si>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</si>
  <si>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</si>
  <si>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</si>
  <si>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</si>
  <si>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</si>
  <si>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</si>
  <si>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</si>
  <si>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</si>
  <si>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</si>
  <si>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</si>
  <si>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</si>
  <si>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</si>
  <si>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</si>
  <si>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</si>
  <si>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</si>
  <si>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</si>
  <si>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</si>
  <si>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</si>
  <si>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</si>
  <si>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</si>
  <si>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</si>
  <si>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</si>
  <si>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</si>
  <si>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</si>
  <si>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</si>
  <si>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</si>
  <si>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</si>
  <si>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</si>
  <si>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</si>
  <si>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</si>
  <si>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</si>
  <si>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</si>
  <si>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</si>
  <si>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</si>
  <si>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</si>
  <si>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</si>
  <si>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</si>
  <si>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</si>
  <si>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</si>
  <si>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</si>
  <si>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</si>
  <si>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</si>
  <si>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</si>
  <si>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</si>
  <si>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</si>
  <si>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</si>
  <si>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</si>
  <si>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</si>
  <si>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</si>
  <si>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</si>
  <si>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</si>
  <si>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</si>
  <si>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</si>
  <si>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</si>
  <si>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</si>
  <si>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</si>
  <si>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</si>
  <si>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</si>
  <si>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</si>
  <si>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</si>
  <si>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</si>
  <si>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</si>
  <si>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</si>
  <si>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</si>
  <si>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</si>
  <si>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</si>
  <si>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</si>
  <si>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</si>
  <si>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</si>
  <si>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</si>
  <si>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</si>
  <si>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</si>
  <si>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</si>
  <si>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</si>
  <si>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</si>
  <si>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</si>
  <si>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</si>
  <si>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</si>
  <si>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</si>
  <si>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</si>
  <si>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</si>
  <si>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</si>
  <si>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</si>
  <si>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</si>
  <si>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</si>
  <si>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</si>
  <si>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</si>
  <si>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</si>
  <si>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</si>
  <si>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</si>
  <si>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</si>
  <si>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</si>
  <si>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</si>
  <si>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</si>
  <si>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</si>
  <si>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</si>
  <si>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</si>
  <si>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</si>
  <si>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</si>
  <si>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</si>
  <si>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</si>
  <si>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</si>
  <si>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</si>
  <si>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</si>
  <si>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</si>
  <si>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</si>
  <si>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</si>
  <si>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</si>
  <si>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</si>
  <si>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</si>
  <si>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</si>
  <si>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</si>
  <si>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</si>
  <si>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</si>
  <si>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</si>
  <si>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</si>
  <si>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</si>
  <si>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</si>
  <si>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</si>
  <si>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</si>
  <si>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</si>
  <si>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</si>
  <si>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</si>
  <si>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</si>
  <si>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</si>
  <si>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</si>
  <si>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</si>
  <si>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</si>
  <si>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</si>
  <si>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</si>
  <si>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</si>
  <si>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</si>
  <si>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</si>
  <si>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</si>
  <si>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</si>
  <si>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</si>
  <si>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</si>
  <si>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</si>
  <si>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</si>
  <si>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</si>
  <si>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</si>
  <si>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</si>
  <si>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</si>
  <si>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</si>
  <si>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</si>
  <si>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</si>
  <si>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</si>
  <si>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</si>
  <si>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</si>
  <si>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</si>
  <si>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</si>
  <si>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</si>
  <si>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</si>
  <si>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</si>
  <si>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</si>
  <si>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</si>
  <si>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</si>
  <si>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</si>
  <si>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</si>
  <si>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</si>
  <si>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</si>
  <si>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</si>
  <si>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</si>
  <si>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</si>
  <si>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</si>
  <si>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</si>
  <si>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</si>
  <si>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</si>
  <si>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</si>
  <si>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</si>
  <si>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</si>
  <si>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</si>
  <si>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</si>
  <si>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</si>
  <si>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</si>
  <si>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</si>
  <si>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</si>
  <si>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</si>
  <si>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</si>
  <si>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</si>
  <si>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</si>
  <si>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</si>
  <si>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</si>
  <si>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</si>
  <si>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</si>
  <si>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</si>
  <si>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</si>
  <si>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</si>
  <si>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</si>
  <si>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</si>
  <si>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</si>
  <si>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</si>
  <si>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</si>
  <si>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</si>
  <si>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</si>
  <si>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</si>
  <si>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</si>
  <si>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</si>
  <si>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</si>
  <si>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</si>
  <si>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</si>
  <si>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</si>
  <si>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</si>
  <si>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</si>
  <si>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</si>
  <si>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</si>
  <si>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</si>
  <si>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</si>
  <si>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</si>
  <si>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</si>
  <si>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</si>
  <si>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</si>
  <si>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</si>
  <si>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</si>
  <si>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</si>
  <si>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</si>
  <si>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</si>
  <si>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</si>
  <si>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</si>
  <si>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</si>
  <si>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</si>
  <si>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</si>
  <si>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</si>
  <si>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</si>
  <si>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</si>
  <si>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</si>
  <si>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</si>
  <si>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</si>
  <si>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</si>
  <si>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</si>
  <si>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</si>
  <si>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</si>
  <si>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</si>
  <si>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</si>
  <si>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</si>
  <si>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</si>
  <si>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</si>
  <si>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</si>
  <si>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</si>
  <si>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</si>
  <si>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</si>
  <si>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</si>
  <si>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</si>
  <si>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</si>
  <si>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</si>
  <si>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</si>
  <si>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</si>
  <si>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</si>
  <si>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</si>
  <si>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</si>
  <si>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</si>
  <si>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</si>
  <si>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</si>
  <si>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</si>
  <si>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</si>
  <si>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</si>
  <si>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</si>
  <si>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</si>
  <si>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</si>
  <si>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</si>
  <si>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</si>
  <si>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</si>
  <si>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</si>
  <si>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</si>
  <si>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</si>
  <si>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</si>
  <si>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</si>
  <si>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</si>
  <si>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</si>
  <si>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</si>
  <si>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</si>
  <si>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</si>
  <si>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</si>
  <si>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</si>
  <si>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</si>
  <si>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</si>
  <si>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</si>
  <si>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</si>
  <si>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</si>
  <si>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</si>
  <si>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</si>
  <si>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</si>
  <si>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</si>
  <si>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</si>
  <si>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</si>
  <si>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</si>
  <si>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</si>
  <si>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</si>
  <si>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</si>
  <si>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</si>
  <si>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</si>
  <si>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</si>
  <si>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</si>
  <si>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</si>
  <si>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</si>
  <si>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</si>
  <si>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</si>
  <si>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</si>
  <si>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</si>
  <si>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</si>
  <si>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</si>
  <si>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</si>
  <si>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</si>
  <si>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</si>
  <si>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</si>
  <si>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</si>
  <si>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</si>
  <si>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</si>
  <si>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</si>
  <si>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</si>
  <si>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</si>
  <si>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</si>
  <si>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</si>
  <si>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</si>
  <si>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</si>
  <si>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</si>
  <si>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</si>
  <si>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</si>
  <si>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</si>
  <si>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</si>
  <si>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</si>
  <si>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</si>
  <si>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</si>
  <si>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</si>
  <si>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</si>
  <si>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</si>
  <si>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</si>
  <si>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</si>
  <si>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</si>
  <si>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</si>
  <si>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</si>
  <si>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</si>
  <si>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</si>
  <si>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</si>
  <si>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</si>
  <si>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</si>
  <si>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</si>
  <si>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</si>
  <si>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</si>
  <si>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</si>
  <si>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</si>
  <si>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</si>
  <si>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</si>
  <si>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</si>
  <si>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</si>
  <si>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</si>
  <si>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</si>
  <si>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</si>
  <si>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</si>
  <si>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</si>
  <si>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</si>
  <si>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</si>
  <si>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</si>
  <si>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</si>
  <si>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</si>
  <si>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</si>
  <si>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</si>
  <si>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</si>
  <si>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</si>
  <si>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</si>
  <si>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</si>
  <si>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</si>
  <si>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</si>
  <si>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</si>
  <si>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</si>
  <si>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</si>
  <si>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</si>
  <si>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</si>
  <si>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</si>
  <si>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</si>
  <si>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</si>
  <si>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</si>
  <si>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</si>
  <si>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</si>
  <si>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</si>
  <si>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</si>
  <si>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</si>
  <si>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</si>
  <si>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</si>
  <si>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</si>
  <si>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</si>
  <si>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</si>
  <si>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</si>
  <si>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</si>
  <si>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</si>
  <si>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</si>
  <si>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</si>
  <si>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</si>
  <si>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</si>
  <si>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</si>
  <si>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</si>
  <si>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</si>
  <si>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</si>
  <si>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</si>
  <si>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</si>
  <si>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</si>
  <si>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</si>
  <si>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</si>
  <si>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</si>
  <si>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</si>
  <si>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</si>
  <si>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</si>
  <si>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</si>
  <si>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</si>
  <si>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</si>
  <si>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</si>
  <si>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</si>
  <si>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</si>
  <si>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</si>
  <si>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</si>
  <si>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</si>
  <si>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</si>
  <si>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</si>
  <si>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</si>
  <si>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</si>
  <si>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</si>
  <si>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</si>
  <si>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</si>
  <si>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</si>
  <si>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</si>
  <si>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</si>
  <si>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</si>
  <si>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</si>
  <si>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</si>
  <si>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</si>
  <si>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</si>
  <si>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</si>
  <si>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</si>
  <si>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</si>
  <si>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</si>
  <si>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</si>
  <si>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</si>
  <si>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</si>
  <si>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</si>
  <si>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</si>
  <si>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</si>
  <si>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</si>
  <si>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</si>
  <si>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</si>
  <si>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</si>
  <si>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</si>
  <si>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</si>
  <si>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</si>
  <si>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</si>
  <si>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</si>
  <si>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</si>
  <si>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</si>
  <si>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</si>
  <si>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</si>
  <si>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</si>
  <si>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</si>
  <si>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</si>
  <si>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</si>
  <si>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</si>
  <si>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</si>
  <si>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</si>
  <si>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</si>
  <si>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</si>
  <si>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</si>
  <si>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</si>
  <si>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</si>
  <si>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</si>
  <si>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</si>
  <si>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</si>
  <si>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</si>
  <si>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</si>
  <si>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</si>
  <si>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</si>
  <si>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</si>
  <si>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</si>
  <si>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</si>
  <si>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</si>
  <si>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</si>
  <si>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</si>
  <si>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</si>
  <si>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</si>
  <si>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</si>
  <si>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</si>
  <si>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</si>
  <si>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</si>
  <si>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</si>
  <si>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</si>
  <si>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</si>
  <si>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</si>
  <si>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</si>
  <si>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</si>
  <si>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</si>
  <si>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</si>
  <si>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</si>
  <si>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</si>
  <si>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</si>
  <si>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</si>
  <si>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</si>
  <si>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</si>
  <si>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</si>
  <si>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</si>
  <si>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</si>
  <si>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</si>
  <si>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</si>
  <si>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</si>
  <si>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</si>
  <si>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</si>
  <si>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</si>
  <si>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</si>
  <si>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</si>
  <si>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</si>
  <si>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</si>
  <si>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</si>
  <si>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</si>
  <si>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</si>
  <si>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</si>
  <si>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</si>
  <si>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</si>
  <si>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</si>
  <si>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</si>
  <si>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</si>
  <si>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</si>
  <si>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</si>
  <si>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</si>
  <si>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</si>
  <si>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</si>
  <si>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</si>
  <si>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</si>
  <si>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</si>
  <si>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</si>
  <si>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</si>
  <si>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</si>
  <si>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</si>
  <si>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</si>
  <si>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</si>
  <si>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</si>
  <si>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</si>
  <si>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</si>
  <si>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</si>
  <si>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</si>
  <si>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</si>
  <si>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</si>
  <si>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</si>
  <si>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</si>
  <si>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</si>
  <si>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</si>
  <si>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</si>
  <si>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</si>
  <si>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</si>
  <si>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</si>
  <si>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</si>
  <si>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</si>
  <si>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</si>
  <si>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</si>
  <si>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</si>
  <si>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</si>
  <si>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</si>
  <si>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</si>
  <si>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</si>
  <si>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</si>
  <si>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</si>
  <si>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</si>
  <si>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</si>
  <si>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</si>
  <si>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</si>
  <si>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</si>
  <si>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</si>
  <si>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</si>
  <si>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</si>
  <si>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</si>
  <si>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</si>
  <si>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</si>
  <si>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</si>
  <si>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</si>
  <si>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</si>
  <si>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</si>
  <si>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</si>
  <si>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</si>
  <si>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</si>
  <si>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</si>
  <si>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</si>
  <si>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</si>
  <si>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</si>
  <si>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</si>
  <si>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</si>
  <si>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</si>
  <si>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</si>
  <si>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</si>
  <si>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</si>
  <si>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</si>
  <si>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</si>
  <si>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</si>
  <si>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</si>
  <si>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</si>
  <si>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</si>
  <si>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</si>
  <si>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</si>
  <si>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</si>
  <si>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</si>
  <si>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</si>
  <si>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</si>
  <si>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</si>
  <si>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</si>
  <si>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</si>
  <si>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</si>
  <si>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</si>
  <si>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</si>
  <si>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</si>
  <si>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</si>
  <si>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</si>
  <si>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</si>
  <si>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</si>
  <si>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</si>
  <si>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</si>
  <si>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</si>
  <si>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</si>
  <si>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</si>
  <si>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</si>
  <si>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</si>
  <si>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</si>
  <si>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</si>
  <si>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</si>
  <si>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</si>
  <si>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</si>
  <si>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</si>
  <si>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</si>
  <si>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</si>
  <si>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</si>
  <si>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</si>
  <si>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</si>
  <si>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</si>
  <si>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</si>
  <si>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</si>
  <si>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</si>
  <si>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</si>
  <si>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</si>
  <si>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</si>
  <si>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</si>
  <si>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</si>
  <si>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</si>
  <si>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</si>
  <si>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</si>
  <si>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</si>
  <si>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</si>
  <si>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</si>
  <si>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</si>
  <si>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</si>
  <si>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</si>
  <si>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</si>
  <si>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</si>
  <si>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</si>
  <si>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</si>
  <si>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</si>
  <si>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</si>
  <si>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</si>
  <si>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</si>
  <si>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</si>
  <si>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</si>
  <si>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</si>
  <si>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</si>
  <si>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</si>
  <si>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</si>
  <si>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</si>
  <si>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</si>
  <si>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</si>
  <si>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</si>
  <si>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</si>
  <si>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</si>
  <si>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</si>
  <si>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</si>
  <si>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</si>
  <si>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</si>
  <si>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</si>
  <si>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</si>
  <si>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</si>
  <si>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</si>
  <si>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</si>
  <si>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</si>
  <si>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</si>
  <si>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</si>
  <si>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</si>
  <si>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</si>
  <si>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</si>
  <si>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</si>
  <si>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</si>
  <si>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</si>
  <si>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</si>
  <si>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</si>
  <si>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</si>
  <si>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</si>
  <si>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</si>
  <si>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</si>
  <si>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</si>
  <si>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</si>
  <si>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</si>
  <si>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</si>
  <si>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</si>
  <si>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</si>
  <si>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</si>
  <si>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</si>
  <si>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</si>
  <si>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</si>
  <si>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</si>
  <si>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</si>
  <si>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</si>
  <si>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</si>
  <si>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</si>
  <si>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</si>
  <si>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</si>
  <si>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</si>
  <si>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</si>
  <si>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</si>
  <si>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</si>
  <si>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</si>
  <si>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</si>
  <si>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</si>
  <si>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</si>
  <si>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</si>
  <si>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</si>
  <si>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</si>
  <si>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</si>
  <si>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</si>
  <si>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</si>
  <si>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</si>
  <si>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</si>
  <si>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</si>
  <si>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</si>
  <si>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</si>
  <si>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</si>
  <si>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</si>
  <si>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</si>
  <si>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</si>
  <si>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</si>
  <si>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</si>
  <si>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</si>
  <si>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</si>
  <si>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</si>
  <si>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</si>
  <si>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</si>
  <si>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</si>
  <si>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</si>
  <si>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</si>
  <si>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</si>
  <si>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</si>
  <si>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</si>
  <si>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</si>
  <si>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</si>
  <si>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</si>
  <si>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</si>
  <si>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</si>
  <si>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</si>
  <si>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</si>
  <si>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</si>
  <si>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</si>
  <si>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</si>
  <si>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</si>
  <si>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</si>
  <si>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</si>
  <si>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</si>
  <si>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</si>
  <si>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</si>
  <si>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</si>
  <si>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</si>
  <si>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</si>
  <si>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</si>
  <si>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</si>
  <si>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</si>
  <si>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</si>
  <si>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</si>
  <si>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</si>
  <si>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</si>
  <si>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</si>
  <si>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</si>
  <si>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</si>
  <si>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</si>
  <si>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</si>
  <si>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</si>
  <si>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</si>
  <si>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</si>
  <si>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</si>
  <si>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</si>
  <si>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</si>
  <si>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</si>
  <si>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</si>
  <si>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</si>
  <si>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</si>
  <si>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</si>
  <si>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</si>
  <si>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</si>
  <si>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</si>
  <si>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</si>
  <si>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</si>
  <si>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</si>
  <si>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</si>
  <si>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</si>
  <si>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</si>
  <si>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</si>
  <si>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</si>
  <si>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</si>
  <si>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</si>
  <si>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</si>
  <si>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</si>
  <si>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</si>
  <si>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</si>
  <si>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</si>
  <si>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</si>
  <si>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</si>
  <si>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</si>
  <si>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</si>
  <si>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</si>
  <si>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</si>
  <si>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</si>
  <si>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</si>
  <si>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</si>
  <si>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</si>
  <si>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</si>
  <si>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</si>
  <si>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</si>
  <si>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</si>
  <si>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</si>
  <si>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</si>
  <si>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</si>
  <si>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</si>
  <si>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</si>
  <si>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</si>
  <si>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</si>
  <si>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</si>
  <si>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</si>
  <si>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</si>
  <si>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</si>
  <si>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</si>
  <si>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</si>
  <si>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</si>
  <si>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</si>
  <si>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</si>
  <si>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</si>
  <si>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</si>
  <si>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</si>
  <si>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</si>
  <si>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</si>
  <si>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</si>
  <si>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</si>
  <si>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</si>
  <si>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</si>
  <si>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</si>
  <si>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</si>
  <si>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</si>
  <si>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</si>
  <si>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</si>
  <si>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</si>
  <si>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</si>
  <si>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</si>
  <si>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</si>
  <si>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</si>
  <si>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</si>
  <si>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</si>
  <si>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</si>
  <si>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</si>
  <si>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</si>
  <si>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</si>
  <si>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</si>
  <si>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</si>
  <si>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</si>
  <si>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</si>
  <si>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</si>
  <si>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</si>
  <si>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</si>
  <si>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</si>
  <si>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</si>
  <si>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</si>
  <si>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</si>
  <si>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</si>
  <si>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</si>
  <si>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</si>
  <si>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</si>
  <si>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</si>
  <si>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</si>
  <si>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</si>
  <si>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</si>
  <si>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</si>
  <si>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</si>
  <si>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</si>
  <si>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</si>
  <si>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</si>
  <si>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</si>
  <si>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</si>
  <si>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</si>
  <si>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</si>
  <si>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</si>
  <si>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</si>
  <si>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</si>
  <si>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</si>
  <si>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</si>
  <si>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</si>
  <si>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</si>
  <si>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</si>
  <si>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</si>
  <si>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</si>
  <si>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</si>
  <si>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</si>
  <si>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</si>
  <si>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</si>
  <si>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</si>
  <si>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</si>
  <si>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</si>
  <si>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</si>
  <si>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</si>
  <si>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</si>
  <si>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</si>
  <si>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</si>
  <si>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</si>
  <si>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</si>
  <si>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</si>
  <si>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</si>
  <si>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</si>
  <si>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</si>
  <si>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</si>
  <si>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</si>
  <si>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</si>
  <si>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</si>
  <si>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</si>
  <si>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</si>
  <si>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</si>
  <si>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</si>
  <si>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</si>
  <si>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</si>
  <si>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</si>
  <si>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</si>
  <si>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</si>
  <si>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</si>
  <si>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</si>
  <si>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</si>
  <si>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</si>
  <si>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</si>
  <si>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</si>
  <si>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</si>
  <si>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</si>
  <si>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</si>
  <si>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</si>
  <si>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</si>
  <si>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</si>
  <si>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</si>
  <si>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</si>
  <si>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</si>
  <si>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</si>
  <si>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</si>
  <si>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</si>
  <si>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</si>
  <si>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</si>
  <si>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</si>
  <si>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</si>
  <si>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</si>
  <si>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</si>
  <si>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</si>
  <si>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</si>
  <si>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</si>
  <si>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</si>
  <si>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</si>
  <si>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</si>
  <si>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</si>
  <si>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</si>
  <si>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</si>
  <si>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</si>
  <si>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</si>
  <si>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</si>
  <si>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</si>
  <si>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</si>
  <si>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</si>
  <si>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</si>
  <si>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</si>
  <si>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</si>
  <si>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</si>
  <si>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</si>
  <si>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</si>
  <si>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</si>
  <si>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</si>
  <si>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</si>
  <si>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</si>
  <si>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</si>
  <si>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</si>
  <si>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</si>
  <si>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</si>
  <si>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</si>
  <si>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</si>
  <si>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</si>
  <si>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</si>
  <si>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</si>
  <si>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</si>
  <si>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</si>
  <si>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</si>
  <si>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</si>
  <si>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</si>
  <si>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</si>
  <si>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</si>
  <si>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</si>
  <si>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</si>
  <si>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</si>
  <si>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</si>
  <si>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</si>
  <si>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</si>
  <si>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</si>
  <si>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</si>
  <si>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</si>
  <si>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</si>
  <si>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</si>
  <si>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</si>
  <si>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</si>
  <si>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</si>
  <si>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</si>
  <si>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</si>
  <si>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</si>
  <si>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</si>
  <si>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</si>
  <si>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</si>
  <si>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</si>
  <si>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</si>
  <si>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</si>
  <si>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</si>
  <si>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</si>
  <si>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</si>
  <si>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</si>
  <si>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</si>
  <si>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</si>
  <si>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</si>
  <si>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</si>
  <si>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</si>
  <si>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</si>
  <si>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</si>
  <si>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</si>
  <si>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</si>
  <si>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</si>
  <si>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</si>
  <si>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</si>
  <si>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</si>
  <si>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</si>
  <si>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</si>
  <si>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</si>
  <si>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</si>
  <si>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</si>
  <si>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</si>
  <si>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</si>
  <si>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</si>
  <si>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</si>
  <si>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</si>
  <si>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</si>
  <si>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</si>
  <si>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</si>
  <si>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</si>
  <si>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</si>
  <si>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</si>
  <si>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</si>
  <si>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</si>
  <si>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</si>
  <si>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</si>
  <si>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</si>
  <si>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</si>
  <si>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</si>
  <si>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</si>
  <si>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</si>
  <si>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</si>
  <si>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</si>
  <si>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</si>
  <si>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</si>
  <si>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</si>
  <si>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</si>
  <si>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</si>
  <si>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</si>
  <si>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</si>
  <si>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</si>
  <si>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</si>
  <si>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</si>
  <si>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</si>
  <si>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</si>
  <si>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</si>
  <si>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</si>
  <si>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</si>
  <si>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</si>
  <si>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</si>
  <si>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</si>
  <si>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</si>
  <si>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</si>
  <si>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</si>
  <si>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</si>
  <si>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</si>
  <si>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</si>
  <si>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</si>
  <si>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</si>
  <si>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</si>
  <si>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</si>
  <si>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</si>
  <si>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</si>
  <si>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</si>
  <si>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</si>
  <si>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</si>
  <si>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</si>
  <si>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</si>
  <si>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</si>
  <si>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</si>
  <si>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</si>
  <si>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</si>
  <si>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</si>
  <si>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</si>
  <si>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</si>
  <si>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</si>
  <si>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</si>
  <si>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</si>
  <si>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</si>
  <si>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</si>
  <si>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</si>
  <si>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</si>
  <si>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</si>
  <si>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</si>
  <si>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</si>
  <si>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</si>
  <si>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</si>
  <si>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</si>
  <si>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</si>
  <si>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</si>
  <si>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</si>
  <si>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</si>
  <si>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</si>
  <si>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</si>
  <si>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</si>
  <si>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</si>
  <si>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</si>
  <si>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</si>
  <si>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</si>
  <si>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</si>
  <si>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</si>
  <si>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</si>
  <si>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</si>
  <si>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</si>
  <si>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</si>
  <si>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</si>
  <si>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</si>
  <si>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</si>
  <si>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</si>
  <si>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</si>
  <si>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</si>
  <si>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</si>
  <si>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</si>
  <si>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</si>
  <si>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</si>
  <si>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</si>
  <si>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</si>
  <si>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</si>
  <si>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</si>
  <si>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</si>
  <si>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</si>
  <si>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</si>
  <si>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</si>
  <si>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</si>
  <si>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</si>
  <si>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</si>
  <si>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</si>
  <si>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</si>
  <si>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</si>
  <si>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</si>
  <si>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</si>
  <si>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</si>
  <si>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</si>
  <si>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</si>
  <si>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</si>
  <si>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</si>
  <si>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</si>
  <si>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</si>
  <si>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</si>
  <si>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</si>
  <si>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</si>
  <si>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</si>
  <si>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</si>
  <si>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</si>
  <si>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</si>
  <si>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</si>
  <si>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</si>
  <si>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</si>
  <si>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</si>
  <si>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</si>
  <si>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</si>
  <si>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</si>
  <si>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</si>
  <si>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</si>
  <si>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</si>
  <si>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</si>
  <si>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</si>
  <si>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</si>
  <si>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</si>
  <si>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</si>
  <si>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</si>
  <si>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</si>
  <si>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</si>
  <si>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</si>
  <si>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</si>
  <si>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</si>
  <si>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</si>
  <si>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</si>
  <si>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</si>
  <si>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</si>
  <si>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</si>
  <si>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</si>
  <si>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</si>
  <si>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</si>
  <si>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</si>
  <si>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</si>
  <si>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</si>
  <si>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</si>
  <si>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</si>
  <si>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</si>
  <si>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</si>
  <si>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</si>
  <si>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</si>
  <si>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</si>
  <si>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</si>
  <si>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</si>
  <si>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</si>
  <si>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</si>
  <si>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</si>
  <si>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</si>
  <si>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</si>
  <si>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</si>
  <si>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</si>
  <si>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</si>
  <si>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</si>
  <si>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</si>
  <si>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</si>
  <si>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</si>
  <si>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</si>
  <si>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</si>
  <si>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</si>
  <si>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</si>
  <si>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</si>
  <si>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</si>
  <si>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</si>
  <si>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</si>
  <si>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</si>
  <si>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</si>
  <si>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</si>
  <si>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</si>
  <si>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</si>
  <si>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</si>
  <si>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</si>
  <si>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</si>
  <si>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</si>
  <si>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</si>
  <si>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</si>
  <si>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</si>
  <si>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</si>
  <si>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</si>
  <si>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</si>
  <si>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</si>
  <si>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</si>
  <si>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</si>
  <si>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</si>
  <si>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</si>
  <si>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</si>
  <si>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</si>
  <si>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</si>
  <si>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</si>
  <si>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</si>
  <si>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</si>
  <si>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</si>
  <si>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</si>
  <si>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</si>
  <si>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</si>
  <si>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</si>
  <si>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</si>
  <si>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</si>
  <si>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</si>
  <si>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</si>
  <si>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</si>
  <si>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</si>
  <si>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</si>
  <si>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</si>
  <si>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</si>
  <si>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</si>
  <si>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</si>
  <si>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</si>
  <si>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</si>
  <si>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</si>
  <si>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</si>
  <si>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</si>
  <si>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</si>
  <si>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</si>
  <si>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</si>
  <si>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</si>
  <si>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</si>
  <si>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</si>
  <si>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</si>
  <si>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</si>
  <si>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</si>
  <si>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</si>
  <si>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</si>
  <si>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</si>
  <si>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</si>
  <si>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</si>
  <si>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</si>
  <si>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</si>
  <si>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</si>
  <si>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</si>
  <si>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</si>
  <si>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</si>
  <si>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</si>
  <si>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</si>
  <si>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</si>
  <si>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</si>
  <si>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</si>
  <si>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</si>
  <si>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</si>
  <si>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</si>
  <si>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</si>
  <si>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</si>
  <si>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</si>
  <si>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</si>
  <si>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</si>
  <si>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</si>
  <si>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</si>
  <si>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</si>
  <si>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</si>
  <si>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</si>
  <si>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</si>
  <si>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</si>
  <si>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</si>
  <si>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</si>
  <si>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</si>
  <si>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</si>
  <si>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</si>
  <si>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</si>
  <si>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</si>
  <si>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</si>
  <si>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</si>
  <si>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</si>
  <si>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</si>
  <si>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</si>
  <si>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</si>
  <si>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</si>
  <si>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</si>
  <si>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</si>
  <si>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</si>
  <si>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</si>
  <si>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</si>
  <si>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</si>
  <si>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</si>
  <si>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</si>
  <si>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</si>
  <si>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</si>
  <si>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</si>
  <si>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</si>
  <si>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</si>
  <si>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</si>
  <si>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</si>
  <si>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</si>
  <si>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</si>
  <si>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</si>
  <si>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</si>
  <si>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</si>
  <si>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</si>
  <si>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</si>
  <si>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</si>
  <si>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</si>
  <si>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</si>
  <si>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</si>
  <si>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</si>
  <si>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</si>
  <si>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</si>
  <si>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</si>
  <si>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</si>
  <si>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</si>
  <si>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</si>
  <si>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</si>
  <si>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</si>
  <si>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</si>
  <si>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</si>
  <si>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</si>
  <si>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</si>
  <si>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</si>
  <si>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</si>
  <si>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</si>
  <si>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</si>
  <si>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</si>
  <si>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</si>
  <si>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</si>
  <si>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</si>
  <si>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</si>
  <si>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</si>
  <si>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</si>
  <si>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</si>
  <si>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</si>
  <si>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</si>
  <si>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</si>
  <si>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</si>
  <si>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</si>
  <si>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</si>
  <si>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</si>
  <si>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</si>
  <si>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</si>
  <si>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</si>
  <si>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</si>
  <si>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</si>
  <si>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</si>
  <si>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</si>
  <si>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</si>
  <si>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</si>
  <si>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</si>
  <si>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</si>
  <si>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</si>
  <si>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</si>
  <si>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</si>
  <si>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</si>
  <si>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</si>
  <si>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</si>
  <si>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</si>
  <si>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</si>
  <si>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</si>
  <si>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</si>
  <si>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</si>
  <si>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</si>
  <si>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</si>
  <si>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</si>
  <si>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</si>
  <si>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</si>
  <si>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</si>
  <si>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</si>
  <si>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</si>
  <si>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</si>
  <si>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</si>
  <si>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</si>
  <si>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</si>
  <si>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</si>
  <si>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</si>
  <si>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</si>
  <si>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</si>
  <si>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</si>
  <si>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</si>
  <si>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</si>
  <si>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</si>
  <si>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</si>
  <si>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</si>
  <si>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</si>
  <si>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</si>
  <si>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</si>
  <si>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</si>
  <si>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</si>
  <si>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</si>
  <si>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</si>
  <si>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</si>
  <si>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</si>
  <si>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</si>
  <si>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</si>
  <si>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</si>
  <si>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</si>
  <si>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</si>
  <si>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</si>
  <si>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</si>
  <si>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</si>
  <si>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</si>
  <si>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</si>
  <si>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</si>
  <si>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</si>
  <si>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</si>
  <si>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</si>
  <si>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</si>
  <si>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</si>
  <si>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</si>
  <si>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</si>
  <si>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</si>
  <si>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</si>
  <si>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</si>
  <si>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</si>
  <si>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</si>
  <si>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</si>
  <si>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</si>
  <si>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</si>
  <si>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</si>
  <si>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</si>
  <si>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</si>
  <si>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</si>
  <si>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</si>
  <si>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</si>
  <si>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</si>
  <si>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</si>
  <si>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</si>
  <si>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</si>
  <si>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</si>
  <si>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</si>
  <si>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</si>
  <si>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</si>
  <si>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</si>
  <si>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</si>
  <si>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</si>
  <si>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</si>
  <si>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</si>
  <si>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</si>
  <si>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</si>
  <si>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</si>
  <si>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</si>
  <si>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</si>
  <si>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</si>
  <si>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</si>
  <si>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</si>
  <si>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</si>
  <si>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</si>
  <si>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</si>
  <si>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</si>
  <si>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</si>
  <si>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</si>
  <si>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</si>
  <si>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</si>
  <si>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</si>
  <si>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</si>
  <si>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</si>
  <si>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</si>
  <si>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</si>
  <si>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</si>
  <si>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</si>
  <si>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</si>
  <si>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</si>
  <si>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</si>
  <si>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</si>
  <si>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</si>
  <si>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</si>
  <si>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</si>
  <si>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</si>
  <si>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</si>
  <si>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</si>
  <si>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</si>
  <si>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</si>
  <si>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</si>
  <si>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</si>
  <si>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</si>
  <si>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</si>
  <si>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</si>
  <si>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</si>
  <si>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</si>
  <si>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</si>
  <si>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</si>
  <si>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</si>
  <si>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</si>
  <si>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</si>
  <si>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</si>
  <si>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</si>
  <si>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</si>
  <si>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</si>
  <si>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</si>
  <si>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</si>
  <si>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</si>
  <si>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</si>
  <si>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</si>
  <si>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</si>
  <si>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</si>
  <si>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</si>
  <si>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</si>
  <si>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</si>
  <si>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</si>
  <si>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</si>
  <si>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</si>
  <si>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</si>
  <si>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</si>
  <si>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</si>
  <si>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</si>
  <si>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</si>
  <si>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</si>
  <si>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</si>
  <si>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</si>
  <si>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</si>
  <si>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</si>
  <si>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</si>
  <si>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</si>
  <si>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</si>
  <si>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</si>
  <si>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</si>
  <si>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</si>
  <si>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</si>
  <si>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</si>
  <si>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</si>
  <si>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</si>
  <si>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</si>
  <si>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</si>
  <si>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</si>
  <si>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</si>
  <si>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</si>
  <si>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</si>
  <si>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</si>
  <si>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</si>
  <si>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</si>
  <si>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</si>
  <si>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</si>
  <si>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</si>
  <si>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</si>
  <si>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</si>
  <si>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</si>
  <si>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</si>
  <si>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</si>
  <si>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</si>
  <si>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</si>
  <si>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</si>
  <si>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</si>
  <si>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</si>
  <si>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</si>
  <si>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</si>
  <si>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</si>
  <si>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</si>
  <si>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</si>
  <si>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</si>
  <si>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</si>
  <si>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</si>
  <si>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</si>
  <si>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</si>
  <si>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</si>
  <si>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</si>
  <si>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</si>
  <si>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</si>
  <si>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</si>
  <si>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</si>
  <si>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</si>
  <si>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</si>
  <si>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</si>
  <si>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</si>
  <si>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</si>
  <si>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</si>
  <si>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</si>
  <si>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</si>
  <si>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</si>
  <si>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</si>
  <si>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</si>
  <si>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</si>
  <si>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</si>
  <si>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</si>
  <si>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</si>
  <si>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</si>
  <si>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</si>
  <si>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</si>
  <si>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</si>
  <si>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</si>
  <si>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</si>
  <si>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</si>
  <si>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</si>
  <si>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</si>
  <si>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</si>
  <si>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</si>
  <si>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</si>
  <si>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</si>
  <si>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</si>
  <si>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</si>
  <si>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</si>
  <si>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</si>
  <si>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</si>
  <si>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</si>
  <si>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</si>
  <si>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</si>
  <si>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</si>
  <si>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</si>
  <si>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</si>
  <si>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</si>
  <si>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</si>
  <si>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</si>
  <si>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</si>
  <si>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</si>
  <si>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</si>
  <si>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</si>
  <si>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</si>
  <si>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</si>
  <si>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</si>
  <si>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</si>
  <si>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</si>
  <si>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</si>
  <si>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</si>
  <si>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</si>
  <si>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</si>
  <si>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</si>
  <si>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</si>
  <si>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</si>
  <si>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</si>
  <si>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</si>
  <si>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</si>
  <si>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</si>
  <si>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</si>
  <si>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</si>
  <si>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</si>
  <si>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</si>
  <si>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</si>
  <si>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</si>
  <si>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</si>
  <si>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</si>
  <si>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</si>
  <si>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</si>
  <si>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</si>
  <si>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</si>
  <si>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</si>
  <si>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</si>
  <si>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</si>
  <si>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</si>
  <si>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</si>
  <si>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</si>
  <si>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</si>
  <si>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</si>
  <si>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</si>
  <si>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</si>
  <si>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</si>
  <si>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</si>
  <si>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</si>
  <si>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</si>
  <si>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</si>
  <si>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</si>
  <si>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</si>
  <si>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</si>
  <si>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</si>
  <si>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</si>
  <si>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</si>
  <si>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</si>
  <si>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</si>
  <si>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</si>
  <si>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</si>
  <si>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</si>
  <si>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</si>
  <si>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</si>
  <si>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</si>
  <si>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</si>
  <si>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</si>
  <si>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</si>
  <si>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</si>
  <si>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</si>
  <si>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</si>
  <si>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</si>
  <si>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</si>
  <si>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</si>
  <si>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</si>
  <si>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</si>
  <si>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</si>
  <si>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</si>
  <si>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</si>
  <si>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</si>
  <si>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</si>
  <si>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</si>
  <si>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</si>
  <si>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</si>
  <si>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</si>
  <si>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</si>
  <si>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</si>
  <si>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</si>
  <si>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</si>
  <si>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</si>
  <si>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</si>
  <si>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</si>
  <si>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</si>
  <si>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</si>
  <si>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</si>
  <si>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</si>
  <si>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</si>
  <si>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</si>
  <si>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</si>
  <si>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</si>
  <si>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</si>
  <si>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</si>
  <si>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</si>
  <si>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</si>
  <si>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</si>
  <si>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</si>
  <si>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</si>
  <si>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</si>
  <si>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</si>
  <si>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</si>
  <si>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</si>
  <si>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</si>
  <si>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</si>
  <si>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</si>
  <si>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</si>
  <si>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</si>
  <si>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</si>
  <si>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</si>
  <si>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</si>
  <si>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</si>
  <si>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</si>
  <si>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</si>
  <si>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</si>
  <si>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</si>
  <si>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</si>
  <si>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</si>
  <si>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</si>
  <si>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</si>
  <si>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</si>
  <si>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</si>
  <si>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</si>
  <si>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</si>
  <si>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</si>
  <si>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</si>
  <si>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</si>
  <si>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</si>
  <si>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</si>
  <si>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</si>
  <si>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</si>
  <si>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</si>
  <si>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</si>
  <si>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</si>
  <si>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</si>
  <si>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</si>
  <si>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</si>
  <si>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</si>
  <si>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</si>
  <si>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</si>
  <si>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</si>
  <si>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</si>
  <si>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</si>
  <si>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</si>
  <si>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</si>
  <si>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</si>
  <si>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</si>
  <si>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</si>
  <si>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</si>
  <si>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</si>
  <si>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</si>
  <si>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</si>
  <si>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</si>
  <si>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</si>
  <si>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</si>
  <si>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</si>
  <si>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</si>
  <si>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</si>
  <si>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</si>
  <si>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</si>
  <si>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</si>
  <si>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</si>
  <si>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</si>
  <si>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</si>
  <si>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</si>
  <si>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</si>
  <si>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</si>
  <si>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</si>
  <si>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</si>
  <si>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</si>
  <si>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</si>
  <si>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</si>
  <si>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</si>
  <si>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</si>
  <si>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</si>
  <si>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</si>
  <si>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</si>
  <si>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</si>
  <si>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</si>
  <si>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</si>
  <si>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</si>
  <si>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</si>
  <si>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</si>
  <si>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</si>
  <si>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</si>
  <si>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</si>
  <si>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</si>
  <si>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</si>
  <si>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</si>
  <si>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</si>
  <si>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</si>
  <si>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</si>
  <si>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</si>
  <si>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</si>
  <si>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</si>
  <si>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</si>
  <si>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</si>
  <si>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</si>
  <si>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</si>
  <si>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</si>
  <si>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</si>
  <si>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</si>
  <si>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</si>
  <si>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</si>
  <si>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</si>
  <si>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</si>
  <si>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</si>
  <si>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</si>
  <si>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</si>
  <si>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</si>
  <si>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</si>
  <si>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</si>
  <si>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</si>
  <si>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</si>
  <si>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</si>
  <si>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</si>
  <si>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</si>
  <si>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</si>
  <si>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</si>
  <si>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</si>
  <si>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</si>
  <si>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</si>
  <si>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</si>
  <si>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</si>
  <si>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</si>
  <si>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</si>
  <si>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</si>
  <si>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</si>
  <si>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</si>
  <si>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</si>
  <si>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</si>
  <si>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</si>
  <si>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</si>
  <si>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</si>
  <si>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</si>
  <si>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</si>
  <si>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</si>
  <si>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</si>
  <si>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</si>
  <si>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</si>
  <si>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</si>
  <si>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</si>
  <si>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</si>
  <si>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</si>
  <si>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</si>
  <si>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</si>
  <si>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</si>
  <si>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</si>
  <si>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</si>
  <si>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</si>
  <si>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</si>
  <si>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</si>
  <si>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</si>
  <si>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</si>
  <si>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</si>
  <si>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</si>
  <si>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</si>
  <si>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</si>
  <si>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</si>
  <si>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</si>
  <si>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</si>
  <si>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</si>
  <si>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</si>
  <si>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</si>
  <si>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</si>
  <si>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</si>
  <si>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</si>
  <si>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</si>
  <si>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</si>
  <si>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</si>
  <si>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</si>
  <si>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</si>
  <si>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</si>
  <si>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</si>
  <si>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</si>
  <si>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</si>
  <si>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</si>
  <si>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</si>
  <si>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</si>
  <si>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</si>
  <si>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</si>
  <si>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</si>
  <si>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</si>
  <si>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</si>
  <si>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</si>
  <si>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</si>
  <si>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</si>
  <si>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</si>
  <si>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</si>
  <si>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</si>
  <si>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</si>
  <si>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</si>
  <si>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</si>
  <si>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</si>
  <si>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</si>
  <si>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</si>
  <si>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</si>
  <si>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</si>
  <si>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</si>
  <si>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</si>
  <si>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</si>
  <si>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</si>
  <si>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</si>
  <si>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</si>
  <si>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</si>
  <si>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</si>
  <si>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</si>
  <si>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</si>
  <si>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</si>
  <si>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</si>
  <si>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</si>
  <si>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</si>
  <si>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</si>
  <si>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</si>
  <si>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</si>
  <si>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</si>
  <si>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</si>
  <si>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</si>
  <si>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</si>
  <si>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</si>
  <si>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</si>
  <si>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</si>
  <si>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</si>
  <si>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</si>
  <si>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</si>
  <si>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</si>
  <si>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</si>
  <si>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</si>
  <si>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</si>
  <si>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</si>
  <si>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</si>
  <si>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</si>
  <si>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</si>
  <si>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</si>
  <si>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</si>
  <si>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</si>
  <si>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</si>
  <si>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</si>
  <si>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</si>
  <si>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</si>
  <si>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</si>
  <si>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</si>
  <si>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</si>
  <si>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</si>
  <si>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</si>
  <si>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</si>
  <si>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</si>
  <si>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</si>
  <si>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</si>
  <si>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</si>
  <si>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</si>
  <si>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</si>
  <si>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</si>
  <si>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</si>
  <si>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</si>
  <si>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</si>
  <si>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</si>
  <si>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</si>
  <si>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</si>
  <si>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</si>
  <si>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</si>
  <si>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</si>
  <si>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</si>
  <si>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</si>
  <si>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</si>
  <si>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</si>
  <si>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</si>
  <si>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</si>
  <si>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</si>
  <si>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</si>
  <si>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</si>
  <si>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</si>
  <si>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</si>
  <si>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</si>
  <si>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</si>
  <si>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</si>
  <si>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</si>
  <si>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</si>
  <si>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</si>
  <si>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</si>
  <si>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</si>
  <si>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</si>
  <si>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</si>
  <si>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</si>
  <si>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</si>
  <si>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</si>
  <si>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</si>
  <si>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</si>
  <si>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</si>
  <si>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</si>
  <si>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</si>
  <si>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</si>
  <si>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</si>
  <si>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</si>
  <si>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</si>
  <si>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</si>
  <si>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</si>
  <si>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</si>
  <si>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</si>
  <si>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</si>
  <si>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</si>
  <si>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</si>
  <si>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</si>
  <si>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</si>
  <si>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</si>
  <si>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</si>
  <si>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</si>
  <si>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</si>
  <si>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</si>
  <si>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</si>
  <si>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</si>
  <si>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</si>
  <si>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</si>
  <si>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</si>
  <si>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</si>
  <si>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</si>
  <si>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</si>
  <si>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</si>
  <si>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</si>
  <si>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</si>
  <si>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</si>
  <si>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</si>
  <si>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</si>
  <si>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</si>
  <si>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</si>
  <si>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</si>
  <si>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</si>
  <si>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</si>
  <si>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</si>
  <si>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</si>
  <si>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</si>
  <si>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</si>
  <si>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</si>
  <si>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</si>
  <si>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</si>
  <si>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</si>
  <si>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</si>
  <si>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</si>
  <si>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</si>
  <si>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</si>
  <si>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</si>
  <si>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</si>
  <si>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</si>
  <si>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</si>
  <si>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</si>
  <si>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</si>
  <si>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</si>
  <si>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</si>
  <si>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</si>
  <si>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</si>
  <si>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</si>
  <si>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</si>
  <si>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</si>
  <si>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</si>
  <si>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</si>
  <si>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</si>
  <si>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</si>
  <si>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</si>
  <si>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</si>
  <si>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</si>
  <si>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</si>
  <si>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</si>
  <si>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</si>
  <si>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</si>
  <si>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</si>
  <si>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</si>
  <si>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</si>
  <si>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</si>
  <si>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</si>
  <si>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</si>
  <si>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</si>
  <si>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</si>
  <si>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</si>
  <si>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</si>
  <si>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</si>
  <si>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</si>
  <si>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</si>
  <si>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</si>
  <si>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</si>
  <si>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</si>
  <si>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</si>
  <si>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</si>
  <si>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</si>
  <si>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</si>
  <si>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</si>
  <si>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</si>
  <si>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</si>
  <si>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</si>
  <si>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</si>
  <si>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</si>
  <si>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</si>
  <si>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</si>
  <si>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</si>
  <si>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</si>
  <si>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</si>
  <si>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</si>
  <si>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</si>
  <si>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</si>
  <si>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</si>
  <si>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</si>
  <si>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</si>
  <si>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</si>
  <si>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</si>
  <si>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</si>
  <si>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</si>
  <si>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</si>
  <si>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</si>
  <si>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</si>
  <si>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</si>
  <si>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</si>
  <si>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</si>
  <si>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</si>
  <si>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</si>
  <si>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</si>
  <si>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</si>
  <si>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</si>
  <si>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</si>
  <si>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</si>
  <si>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</si>
  <si>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</si>
  <si>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</si>
  <si>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</si>
  <si>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</si>
  <si>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</si>
  <si>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</si>
  <si>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</si>
  <si>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</si>
  <si>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</si>
  <si>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</si>
  <si>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</si>
  <si>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</si>
  <si>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</si>
  <si>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</si>
  <si>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</si>
  <si>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</si>
  <si>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</si>
  <si>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</si>
  <si>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</si>
  <si>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</si>
  <si>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</si>
  <si>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</si>
  <si>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</si>
  <si>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</si>
  <si>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</si>
  <si>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</si>
  <si>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</si>
  <si>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</si>
  <si>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</si>
  <si>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</si>
  <si>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</si>
  <si>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</si>
  <si>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</si>
  <si>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</si>
  <si>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</si>
  <si>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</si>
  <si>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</si>
  <si>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</si>
  <si>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</si>
  <si>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</si>
  <si>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</si>
  <si>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</si>
  <si>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</si>
  <si>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</si>
  <si>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</si>
  <si>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</si>
  <si>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</si>
  <si>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</si>
  <si>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</si>
  <si>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</si>
  <si>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</si>
  <si>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</si>
  <si>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</si>
  <si>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</si>
  <si>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</si>
  <si>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</si>
  <si>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</si>
  <si>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</si>
  <si>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</si>
  <si>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</si>
  <si>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</si>
  <si>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</si>
  <si>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</si>
  <si>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</si>
  <si>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</si>
  <si>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</si>
  <si>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</si>
  <si>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</si>
  <si>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</si>
  <si>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</si>
  <si>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</si>
  <si>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</si>
  <si>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</si>
  <si>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</si>
  <si>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</si>
  <si>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</si>
  <si>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</si>
  <si>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</si>
  <si>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</si>
  <si>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</si>
  <si>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</si>
  <si>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</si>
  <si>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</si>
  <si>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</si>
  <si>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</si>
  <si>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</si>
  <si>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</si>
  <si>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</si>
  <si>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</si>
  <si>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</si>
  <si>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</si>
  <si>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</si>
  <si>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</si>
  <si>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</si>
  <si>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</si>
  <si>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</si>
  <si>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</si>
  <si>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</si>
  <si>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</si>
  <si>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</si>
  <si>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</si>
  <si>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</si>
  <si>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</si>
  <si>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</si>
  <si>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</si>
  <si>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</si>
  <si>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</si>
  <si>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</si>
  <si>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</si>
  <si>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</si>
  <si>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</si>
  <si>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</si>
  <si>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</si>
  <si>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</si>
  <si>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</si>
  <si>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</si>
  <si>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</si>
  <si>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</si>
  <si>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</si>
  <si>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</si>
  <si>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</si>
  <si>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</si>
  <si>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</si>
  <si>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</si>
  <si>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</si>
  <si>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</si>
  <si>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</si>
  <si>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</si>
  <si>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</si>
  <si>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</si>
  <si>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</si>
  <si>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</si>
  <si>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</si>
  <si>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</si>
  <si>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</si>
  <si>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</si>
  <si>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</si>
  <si>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</si>
  <si>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</si>
  <si>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</si>
  <si>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</si>
  <si>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</si>
  <si>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</si>
  <si>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</si>
  <si>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</si>
  <si>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</si>
  <si>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</si>
  <si>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</si>
  <si>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</si>
  <si>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</si>
  <si>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</si>
  <si>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</si>
  <si>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</si>
  <si>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</si>
  <si>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</si>
  <si>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</si>
  <si>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</si>
  <si>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</si>
  <si>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</si>
  <si>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</si>
  <si>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</si>
  <si>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</si>
  <si>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</si>
  <si>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</si>
  <si>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</si>
  <si>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</si>
  <si>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</si>
  <si>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</si>
  <si>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</si>
  <si>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</si>
  <si>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</si>
  <si>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</si>
  <si>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</si>
  <si>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</si>
  <si>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</si>
  <si>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</si>
  <si>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</si>
  <si>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</si>
  <si>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</si>
  <si>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</si>
  <si>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</si>
  <si>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</si>
  <si>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</si>
  <si>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</si>
  <si>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</si>
  <si>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</si>
  <si>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</si>
  <si>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</si>
  <si>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</si>
  <si>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</si>
  <si>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</si>
  <si>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</si>
  <si>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</si>
  <si>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</si>
  <si>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</si>
  <si>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</si>
  <si>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</si>
  <si>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</si>
  <si>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</si>
  <si>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</si>
  <si>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</si>
  <si>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</si>
  <si>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</si>
  <si>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</si>
  <si>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</si>
  <si>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</si>
  <si>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</si>
  <si>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</si>
  <si>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</si>
  <si>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</si>
  <si>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</si>
  <si>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</si>
  <si>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</si>
  <si>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</si>
  <si>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</si>
  <si>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</si>
  <si>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</si>
  <si>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</si>
  <si>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</si>
  <si>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</si>
  <si>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</si>
  <si>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</si>
  <si>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</si>
  <si>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</si>
  <si>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</si>
  <si>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</si>
  <si>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</si>
  <si>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</si>
  <si>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</si>
  <si>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</si>
  <si>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</si>
  <si>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</si>
  <si>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</si>
  <si>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</si>
  <si>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</si>
  <si>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</si>
  <si>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</si>
  <si>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</si>
  <si>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</si>
  <si>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</si>
  <si>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</si>
  <si>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</si>
  <si>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</si>
  <si>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</si>
  <si>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</si>
  <si>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</si>
  <si>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</si>
  <si>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</si>
  <si>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</si>
  <si>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</si>
  <si>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</si>
  <si>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</si>
  <si>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</si>
  <si>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</si>
  <si>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</si>
  <si>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</si>
  <si>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</si>
  <si>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</si>
  <si>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</si>
  <si>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</si>
  <si>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</si>
  <si>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</si>
  <si>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</si>
  <si>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</si>
  <si>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</si>
  <si>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</si>
  <si>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</si>
  <si>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</si>
  <si>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</si>
  <si>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</si>
  <si>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</si>
  <si>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</si>
  <si>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</si>
  <si>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</si>
  <si>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</si>
  <si>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</si>
  <si>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</si>
  <si>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</si>
  <si>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</si>
  <si>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</si>
  <si>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</si>
  <si>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</si>
  <si>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</si>
  <si>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</si>
  <si>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</si>
  <si>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</si>
  <si>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</si>
  <si>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</si>
  <si>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</si>
  <si>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</si>
  <si>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</si>
  <si>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</si>
  <si>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</si>
  <si>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</si>
  <si>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</si>
  <si>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</si>
  <si>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</si>
  <si>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</si>
  <si>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</si>
  <si>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</si>
  <si>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</si>
  <si>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</si>
  <si>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</si>
  <si>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</si>
  <si>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</si>
  <si>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</si>
  <si>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</si>
  <si>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</si>
  <si>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</si>
  <si>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</si>
  <si>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</si>
  <si>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</si>
  <si>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</si>
  <si>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</si>
  <si>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</si>
  <si>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</si>
  <si>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</si>
  <si>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</si>
  <si>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</si>
  <si>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</si>
  <si>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</si>
  <si>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</si>
  <si>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</si>
  <si>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</si>
  <si>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</si>
  <si>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</si>
  <si>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</si>
  <si>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</si>
  <si>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</si>
  <si>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</si>
  <si>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</si>
  <si>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</si>
  <si>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</si>
  <si>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</si>
  <si>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</si>
  <si>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</si>
  <si>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</si>
  <si>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</si>
  <si>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</si>
  <si>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</si>
  <si>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</si>
  <si>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</si>
  <si>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</si>
  <si>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</si>
  <si>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</si>
  <si>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</si>
  <si>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</si>
  <si>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</si>
  <si>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</si>
  <si>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</si>
  <si>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</si>
  <si>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</si>
  <si>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</si>
  <si>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</si>
  <si>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</si>
  <si>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</si>
  <si>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</si>
  <si>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</si>
  <si>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</si>
  <si>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</si>
  <si>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</si>
  <si>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</si>
  <si>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</si>
  <si>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</si>
  <si>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</si>
  <si>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</si>
  <si>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</si>
  <si>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</si>
  <si>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</si>
  <si>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</si>
  <si>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</si>
  <si>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</si>
  <si>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</si>
  <si>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</si>
  <si>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</si>
  <si>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</si>
  <si>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</si>
  <si>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</si>
  <si>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</si>
  <si>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</si>
  <si>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</si>
  <si>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</si>
  <si>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</si>
  <si>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</si>
  <si>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</si>
  <si>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</si>
  <si>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</si>
  <si>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</si>
  <si>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</si>
  <si>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</si>
  <si>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</si>
  <si>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</si>
  <si>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</si>
  <si>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</si>
  <si>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</si>
  <si>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</si>
  <si>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</si>
  <si>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</si>
  <si>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</si>
  <si>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</si>
  <si>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</si>
  <si>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</si>
  <si>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</si>
  <si>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</si>
  <si>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</si>
  <si>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</si>
  <si>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</si>
  <si>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</si>
  <si>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</si>
  <si>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</si>
  <si>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</si>
  <si>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</si>
  <si>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</si>
  <si>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</si>
  <si>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</si>
  <si>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</si>
  <si>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</si>
  <si>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</si>
  <si>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</si>
  <si>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</si>
  <si>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</si>
  <si>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</si>
  <si>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</si>
  <si>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</si>
  <si>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</si>
  <si>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</si>
  <si>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</si>
  <si>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</si>
  <si>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</si>
  <si>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</si>
  <si>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</si>
  <si>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</si>
  <si>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</si>
  <si>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</si>
  <si>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</si>
  <si>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</si>
  <si>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</si>
  <si>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</si>
  <si>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</si>
  <si>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</si>
  <si>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</si>
  <si>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</si>
  <si>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</si>
  <si>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</si>
  <si>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</si>
  <si>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</si>
  <si>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</si>
  <si>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</si>
  <si>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</si>
  <si>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</si>
  <si>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</si>
  <si>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</si>
  <si>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</si>
  <si>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</si>
  <si>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</si>
  <si>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</si>
  <si>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</si>
  <si>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</si>
  <si>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</si>
  <si>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</si>
  <si>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</si>
  <si>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</si>
  <si>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</si>
  <si>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</si>
  <si>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</si>
  <si>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</si>
  <si>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</si>
  <si>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</si>
  <si>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</si>
  <si>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</si>
  <si>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</si>
  <si>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</si>
  <si>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</si>
  <si>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</si>
  <si>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</si>
  <si>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</si>
  <si>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</si>
  <si>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</si>
  <si>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</si>
  <si>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</si>
  <si>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</si>
  <si>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</si>
  <si>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</si>
  <si>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</si>
  <si>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</si>
  <si>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</si>
  <si>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</si>
  <si>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</si>
  <si>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</si>
  <si>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</si>
  <si>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</si>
  <si>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</si>
  <si>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</si>
  <si>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</si>
  <si>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</si>
  <si>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</si>
  <si>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</si>
  <si>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</si>
  <si>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</si>
  <si>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</si>
  <si>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</si>
  <si>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</si>
  <si>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</si>
  <si>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</si>
  <si>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</si>
  <si>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</si>
  <si>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</si>
  <si>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</si>
  <si>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</si>
  <si>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</si>
  <si>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</si>
  <si>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</si>
  <si>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</si>
  <si>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</si>
  <si>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</si>
  <si>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</si>
  <si>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</si>
  <si>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</si>
  <si>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</si>
  <si>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</si>
  <si>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</si>
  <si>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</si>
  <si>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</si>
  <si>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</si>
  <si>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</si>
  <si>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</si>
  <si>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</si>
  <si>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</si>
  <si>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</si>
  <si>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</si>
  <si>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</si>
  <si>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</si>
  <si>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</si>
  <si>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</si>
  <si>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</si>
  <si>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</si>
  <si>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</si>
  <si>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</si>
  <si>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</si>
  <si>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</si>
  <si>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</si>
  <si>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</si>
  <si>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</si>
  <si>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</si>
  <si>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</si>
  <si>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</si>
  <si>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</si>
  <si>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</si>
  <si>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</si>
  <si>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</si>
  <si>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</si>
  <si>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</si>
  <si>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</si>
  <si>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</si>
  <si>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</si>
  <si>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</si>
  <si>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</si>
  <si>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</si>
  <si>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</si>
  <si>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</si>
  <si>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</si>
  <si>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</si>
  <si>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</si>
  <si>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</si>
  <si>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</si>
  <si>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</si>
  <si>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</si>
  <si>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</si>
  <si>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</si>
  <si>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</si>
  <si>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</si>
  <si>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</si>
  <si>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</si>
  <si>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</si>
  <si>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</si>
  <si>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</si>
  <si>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</si>
  <si>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</si>
  <si>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</si>
  <si>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</si>
  <si>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</si>
  <si>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</si>
  <si>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</si>
  <si>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</si>
  <si>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</si>
  <si>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</si>
  <si>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</si>
  <si>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</si>
  <si>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</si>
  <si>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</si>
  <si>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</si>
  <si>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</si>
  <si>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</si>
  <si>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</si>
  <si>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</si>
  <si>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</si>
  <si>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</si>
  <si>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</si>
  <si>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</si>
  <si>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</si>
  <si>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</si>
  <si>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</si>
  <si>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</si>
  <si>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</si>
  <si>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</si>
  <si>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</si>
  <si>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</si>
  <si>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</si>
  <si>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</si>
  <si>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</si>
  <si>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</si>
  <si>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</si>
  <si>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</si>
  <si>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</si>
  <si>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</si>
  <si>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</si>
  <si>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</si>
  <si>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</si>
  <si>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</si>
  <si>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</si>
  <si>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</si>
  <si>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</si>
  <si>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</si>
  <si>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</si>
  <si>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</si>
  <si>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</si>
  <si>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</si>
  <si>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</si>
  <si>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</si>
  <si>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</si>
  <si>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</si>
  <si>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</si>
  <si>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</si>
  <si>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</si>
  <si>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</si>
  <si>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</si>
  <si>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</si>
  <si>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</si>
  <si>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</si>
  <si>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</si>
  <si>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</si>
  <si>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</si>
  <si>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</si>
  <si>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</si>
  <si>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</si>
  <si>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</si>
  <si>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</si>
  <si>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</si>
  <si>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</si>
  <si>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</si>
  <si>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</si>
  <si>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</si>
  <si>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</si>
  <si>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</si>
  <si>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</si>
  <si>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</si>
  <si>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</si>
  <si>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</si>
  <si>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</si>
  <si>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</si>
  <si>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</si>
  <si>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</si>
  <si>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</si>
  <si>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</si>
  <si>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</si>
  <si>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</si>
  <si>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</si>
  <si>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</si>
  <si>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</si>
  <si>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</si>
  <si>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</si>
  <si>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</si>
  <si>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</si>
  <si>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</si>
  <si>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</si>
  <si>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</si>
  <si>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</si>
  <si>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</si>
  <si>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</si>
  <si>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</si>
  <si>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</si>
  <si>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</si>
  <si>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</si>
  <si>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</si>
  <si>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</si>
  <si>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</si>
  <si>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</si>
  <si>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</si>
  <si>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</si>
  <si>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</si>
  <si>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</si>
  <si>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</si>
  <si>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</si>
  <si>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</si>
  <si>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</si>
  <si>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</si>
  <si>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</si>
  <si>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</si>
  <si>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</si>
  <si>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</si>
  <si>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</si>
  <si>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</si>
  <si>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</si>
  <si>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</si>
  <si>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</si>
  <si>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</si>
  <si>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</si>
  <si>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</si>
  <si>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</si>
  <si>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</si>
  <si>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</si>
  <si>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</si>
  <si>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</si>
  <si>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</si>
  <si>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</si>
  <si>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</si>
  <si>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</si>
  <si>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</si>
  <si>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</si>
  <si>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</si>
  <si>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</si>
  <si>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</si>
  <si>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</si>
  <si>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</si>
  <si>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</si>
  <si>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</si>
  <si>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</si>
  <si>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</si>
  <si>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</si>
  <si>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</si>
  <si>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</si>
  <si>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</si>
  <si>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</si>
  <si>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</si>
  <si>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</si>
  <si>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</si>
  <si>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</si>
  <si>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</si>
  <si>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</si>
  <si>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</si>
  <si>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</si>
  <si>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</si>
  <si>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</si>
  <si>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</si>
  <si>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</si>
  <si>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</si>
  <si>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</si>
  <si>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</si>
  <si>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</si>
  <si>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</si>
  <si>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</si>
  <si>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</si>
  <si>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</si>
  <si>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</si>
  <si>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</si>
  <si>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</si>
  <si>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</si>
  <si>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</si>
  <si>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</si>
  <si>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</si>
  <si>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</si>
  <si>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</si>
  <si>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</si>
  <si>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</si>
  <si>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</si>
  <si>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</si>
  <si>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</si>
  <si>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</si>
  <si>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</si>
  <si>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</si>
  <si>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</si>
  <si>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</si>
  <si>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</si>
  <si>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</si>
  <si>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</si>
  <si>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</si>
  <si>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</si>
  <si>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</si>
  <si>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</si>
  <si>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</si>
  <si>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</si>
  <si>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</si>
  <si>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</si>
  <si>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</si>
  <si>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</si>
  <si>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</si>
  <si>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</si>
  <si>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</si>
  <si>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</si>
  <si>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</si>
  <si>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</si>
  <si>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</si>
  <si>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</si>
  <si>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</si>
  <si>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</si>
  <si>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</si>
  <si>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</si>
  <si>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</si>
  <si>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</si>
  <si>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</si>
  <si>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</si>
  <si>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</si>
  <si>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</si>
  <si>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</si>
  <si>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</si>
  <si>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</si>
  <si>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</si>
  <si>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</si>
  <si>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</si>
  <si>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</si>
  <si>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</si>
  <si>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</si>
  <si>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</si>
  <si>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</si>
  <si>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</si>
  <si>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</si>
  <si>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</si>
  <si>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</si>
  <si>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</si>
  <si>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</si>
  <si>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</si>
  <si>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</si>
  <si>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</si>
  <si>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</si>
  <si>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</si>
  <si>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</si>
  <si>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</si>
  <si>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</si>
  <si>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</si>
  <si>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</si>
  <si>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</si>
  <si>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</si>
  <si>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</si>
  <si>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</si>
  <si>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</si>
  <si>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</si>
  <si>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</si>
  <si>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</si>
  <si>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</si>
  <si>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</si>
  <si>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</si>
  <si>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</si>
  <si>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</si>
  <si>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</si>
  <si>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</si>
  <si>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</si>
  <si>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</si>
  <si>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</si>
  <si>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</si>
  <si>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</si>
  <si>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</si>
  <si>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</si>
  <si>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</si>
  <si>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</si>
  <si>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</si>
  <si>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</si>
  <si>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</si>
  <si>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</si>
  <si>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</si>
  <si>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</si>
  <si>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</si>
  <si>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</si>
  <si>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</si>
  <si>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</si>
  <si>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</si>
  <si>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</si>
  <si>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</si>
  <si>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</si>
  <si>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</si>
  <si>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</si>
  <si>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</si>
  <si>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</si>
  <si>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</si>
  <si>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</si>
  <si>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</si>
  <si>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</si>
  <si>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</si>
  <si>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</si>
  <si>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</si>
  <si>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</si>
  <si>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</si>
  <si>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</si>
  <si>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</si>
  <si>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</si>
  <si>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</si>
  <si>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</si>
  <si>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</si>
  <si>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</si>
  <si>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</si>
  <si>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</si>
  <si>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</si>
  <si>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</si>
  <si>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</si>
  <si>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</si>
  <si>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</si>
  <si>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</si>
  <si>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</si>
  <si>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</si>
  <si>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</si>
  <si>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</si>
  <si>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</si>
  <si>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</si>
  <si>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</si>
  <si>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</si>
  <si>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</si>
  <si>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</si>
  <si>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</si>
  <si>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</si>
  <si>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</si>
  <si>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</si>
  <si>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</si>
  <si>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</si>
  <si>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</si>
  <si>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</si>
  <si>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</si>
  <si>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</si>
  <si>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</si>
  <si>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</si>
  <si>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</si>
  <si>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</si>
  <si>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</si>
  <si>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</si>
  <si>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</si>
  <si>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</si>
  <si>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</si>
  <si>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</si>
  <si>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</si>
  <si>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</si>
  <si>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</si>
  <si>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</si>
  <si>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</si>
  <si>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</si>
  <si>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</si>
  <si>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</si>
  <si>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</si>
  <si>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</si>
  <si>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</si>
  <si>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</si>
  <si>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</si>
  <si>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</si>
  <si>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</si>
  <si>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</si>
  <si>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</si>
  <si>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</si>
  <si>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</si>
  <si>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</si>
  <si>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</si>
  <si>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</si>
  <si>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</si>
  <si>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</si>
  <si>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</si>
  <si>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</si>
  <si>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</si>
  <si>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</si>
  <si>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</si>
  <si>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</si>
  <si>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</si>
  <si>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</si>
  <si>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</si>
  <si>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</si>
  <si>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</si>
  <si>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</si>
  <si>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</si>
  <si>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</si>
  <si>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</si>
  <si>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</si>
  <si>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</si>
  <si>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</si>
  <si>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</si>
  <si>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</si>
  <si>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</si>
  <si>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</si>
  <si>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</si>
  <si>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</si>
  <si>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</si>
  <si>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</si>
  <si>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</si>
  <si>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</si>
  <si>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</si>
  <si>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</si>
  <si>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</si>
  <si>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</si>
  <si>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</si>
  <si>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</si>
  <si>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</si>
  <si>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</si>
  <si>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</si>
  <si>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</si>
  <si>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</si>
  <si>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</si>
  <si>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</si>
  <si>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</si>
  <si>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</si>
  <si>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</si>
  <si>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</si>
  <si>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</si>
  <si>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</si>
  <si>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</si>
  <si>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</si>
  <si>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</si>
  <si>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</si>
  <si>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</si>
  <si>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</si>
  <si>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</si>
  <si>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</si>
  <si>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</si>
  <si>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</si>
  <si>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</si>
  <si>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</si>
  <si>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</si>
  <si>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</si>
  <si>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</si>
  <si>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</si>
  <si>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</si>
  <si>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</si>
  <si>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</si>
  <si>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</si>
  <si>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</si>
  <si>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</si>
  <si>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</si>
  <si>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</si>
  <si>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</si>
  <si>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</si>
  <si>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</si>
  <si>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</si>
  <si>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</si>
  <si>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</si>
  <si>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</si>
  <si>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</si>
  <si>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</si>
  <si>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</si>
  <si>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</si>
  <si>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</si>
  <si>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</si>
  <si>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</si>
  <si>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</si>
  <si>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</si>
  <si>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</si>
  <si>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</si>
  <si>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</si>
  <si>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</si>
  <si>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</si>
  <si>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</si>
  <si>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</si>
  <si>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</si>
  <si>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</si>
  <si>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</si>
  <si>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</si>
  <si>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</si>
  <si>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</si>
  <si>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</si>
  <si>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</si>
  <si>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</si>
  <si>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</si>
  <si>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</si>
  <si>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</si>
  <si>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</si>
  <si>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</si>
  <si>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</si>
  <si>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</si>
  <si>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</si>
  <si>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</si>
  <si>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</si>
  <si>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</si>
  <si>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</si>
  <si>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</si>
  <si>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</si>
  <si>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</si>
  <si>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</si>
  <si>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</si>
  <si>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</si>
  <si>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</si>
  <si>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</si>
  <si>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</si>
  <si>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</si>
  <si>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</si>
  <si>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</si>
  <si>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</si>
  <si>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</si>
  <si>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</si>
  <si>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</si>
  <si>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</si>
  <si>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</si>
  <si>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</si>
  <si>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</si>
  <si>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</si>
  <si>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</si>
  <si>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</si>
  <si>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</si>
  <si>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</si>
  <si>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</si>
  <si>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</si>
  <si>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</si>
  <si>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</si>
  <si>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</si>
  <si>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</si>
  <si>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</si>
  <si>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</si>
  <si>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</si>
  <si>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</si>
  <si>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</si>
  <si>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</si>
  <si>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</si>
  <si>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</si>
  <si>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</si>
  <si>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</si>
  <si>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</si>
  <si>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</si>
  <si>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</si>
  <si>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</si>
  <si>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</si>
  <si>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</si>
  <si>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</si>
  <si>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</si>
  <si>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</si>
  <si>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</si>
  <si>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</si>
  <si>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</si>
  <si>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</si>
  <si>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</si>
  <si>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</si>
  <si>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</si>
  <si>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</si>
  <si>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</si>
  <si>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</si>
  <si>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</si>
  <si>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</si>
  <si>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</si>
  <si>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</si>
  <si>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</si>
  <si>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</si>
  <si>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</si>
  <si>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</si>
  <si>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</si>
  <si>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</si>
  <si>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</si>
  <si>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</si>
  <si>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</si>
  <si>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</si>
  <si>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</si>
  <si>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</si>
  <si>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</si>
  <si>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</si>
  <si>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</si>
  <si>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</si>
  <si>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</si>
  <si>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</si>
  <si>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</si>
  <si>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</si>
  <si>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</si>
  <si>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</si>
  <si>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</si>
  <si>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</si>
  <si>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</si>
  <si>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</si>
  <si>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</si>
  <si>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</si>
  <si>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</si>
  <si>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</si>
  <si>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</si>
  <si>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</si>
  <si>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</si>
  <si>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</si>
  <si>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</si>
  <si>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</si>
  <si>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</si>
  <si>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</si>
  <si>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</si>
  <si>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</si>
  <si>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</si>
  <si>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</si>
  <si>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</si>
  <si>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</si>
  <si>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</si>
  <si>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</si>
  <si>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</si>
  <si>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</si>
  <si>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</si>
  <si>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</si>
  <si>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</si>
  <si>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</si>
  <si>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</si>
  <si>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</si>
  <si>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</si>
  <si>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</si>
  <si>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</si>
  <si>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</si>
  <si>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</si>
  <si>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</si>
  <si>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</si>
  <si>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</si>
  <si>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</si>
  <si>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</si>
  <si>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</si>
  <si>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</si>
  <si>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</si>
  <si>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</si>
  <si>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</si>
  <si>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</si>
  <si>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</si>
  <si>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</si>
  <si>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</si>
  <si>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</si>
  <si>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</si>
  <si>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</si>
  <si>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</si>
  <si>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</si>
  <si>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</si>
  <si>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</si>
  <si>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</si>
  <si>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</si>
  <si>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</si>
  <si>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</si>
  <si>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</si>
  <si>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</si>
  <si>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</si>
  <si>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</si>
  <si>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</si>
  <si>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</si>
  <si>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</si>
  <si>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</si>
  <si>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</si>
  <si>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</si>
  <si>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</si>
  <si>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</si>
  <si>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</si>
  <si>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</si>
  <si>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</si>
  <si>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</si>
  <si>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</si>
  <si>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</si>
  <si>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</si>
  <si>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</si>
  <si>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</si>
  <si>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</si>
  <si>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</si>
  <si>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</si>
  <si>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</si>
  <si>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</si>
  <si>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</si>
  <si>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</si>
  <si>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</si>
  <si>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</si>
  <si>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</si>
  <si>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</si>
  <si>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</si>
  <si>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</si>
  <si>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</si>
  <si>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</si>
  <si>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</si>
  <si>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</si>
  <si>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</si>
  <si>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</si>
  <si>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</si>
  <si>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</si>
  <si>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</si>
  <si>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</si>
  <si>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</si>
  <si>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</si>
  <si>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</si>
  <si>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</si>
  <si>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</si>
  <si>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</si>
  <si>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</si>
  <si>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</si>
  <si>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</si>
  <si>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</si>
  <si>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</si>
  <si>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</si>
  <si>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</si>
  <si>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</si>
  <si>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</si>
  <si>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</si>
  <si>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</si>
  <si>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</si>
  <si>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</si>
  <si>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</si>
  <si>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</si>
  <si>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</si>
  <si>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</si>
  <si>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</si>
  <si>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</si>
  <si>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</si>
  <si>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</si>
  <si>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</si>
  <si>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</si>
  <si>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</si>
  <si>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</si>
  <si>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</si>
  <si>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</si>
  <si>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</si>
  <si>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</si>
  <si>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</si>
  <si>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</si>
  <si>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</si>
  <si>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</si>
  <si>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</si>
  <si>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</si>
  <si>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</si>
  <si>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</si>
  <si>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</si>
  <si>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</si>
  <si>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</si>
  <si>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</si>
  <si>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</si>
  <si>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</si>
  <si>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</si>
  <si>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</si>
  <si>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</si>
  <si>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</si>
  <si>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</si>
  <si>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</si>
  <si>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</si>
  <si>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</si>
  <si>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</si>
  <si>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</si>
  <si>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</si>
  <si>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</si>
  <si>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</si>
  <si>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</si>
  <si>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</si>
  <si>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</si>
  <si>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</si>
  <si>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</si>
  <si>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</si>
  <si>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</si>
  <si>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</si>
  <si>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</si>
  <si>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</si>
  <si>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</si>
  <si>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</si>
  <si>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</si>
  <si>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</si>
  <si>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</si>
  <si>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</si>
  <si>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</si>
  <si>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</si>
  <si>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</si>
  <si>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</si>
  <si>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</si>
  <si>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</si>
  <si>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</si>
  <si>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</si>
  <si>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</si>
  <si>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</si>
  <si>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</si>
  <si>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</si>
  <si>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</si>
  <si>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</si>
  <si>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</si>
  <si>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</si>
  <si>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</si>
  <si>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</si>
  <si>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</si>
  <si>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</si>
  <si>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</si>
  <si>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</si>
  <si>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</si>
  <si>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</si>
  <si>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</si>
  <si>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</si>
  <si>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</si>
  <si>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</si>
  <si>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</si>
  <si>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</si>
  <si>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</si>
  <si>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</si>
  <si>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</si>
  <si>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</si>
  <si>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</si>
  <si>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</si>
  <si>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</si>
  <si>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</si>
  <si>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</si>
  <si>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</si>
  <si>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</si>
  <si>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</si>
  <si>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</si>
  <si>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</si>
  <si>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</si>
  <si>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</si>
  <si>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</si>
  <si>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</si>
  <si>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</si>
  <si>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</si>
  <si>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</si>
  <si>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</si>
  <si>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</si>
  <si>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</si>
  <si>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</si>
  <si>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</si>
  <si>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</si>
  <si>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</si>
  <si>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</si>
  <si>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</si>
  <si>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</si>
  <si>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</si>
  <si>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</si>
  <si>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</si>
  <si>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</si>
  <si>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</si>
  <si>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</si>
  <si>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</si>
  <si>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</si>
  <si>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</si>
  <si>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</si>
  <si>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</si>
  <si>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</si>
  <si>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</si>
  <si>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</si>
  <si>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</si>
  <si>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</si>
  <si>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</si>
  <si>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</si>
  <si>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</si>
  <si>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</si>
  <si>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</si>
  <si>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</si>
  <si>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</si>
  <si>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</si>
  <si>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</si>
  <si>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</si>
  <si>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</si>
  <si>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</si>
  <si>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</si>
  <si>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</si>
  <si>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</si>
  <si>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</si>
  <si>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</si>
  <si>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</si>
  <si>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</si>
  <si>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</si>
  <si>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</si>
  <si>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</si>
  <si>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</si>
  <si>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</si>
  <si>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</si>
  <si>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</si>
  <si>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</si>
  <si>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</si>
  <si>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</si>
  <si>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</si>
  <si>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</si>
  <si>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</si>
  <si>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</si>
  <si>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</si>
  <si>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</si>
  <si>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</si>
  <si>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</si>
  <si>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</si>
  <si>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</si>
  <si>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</si>
  <si>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</si>
  <si>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</si>
  <si>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</si>
  <si>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</si>
  <si>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</si>
  <si>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</si>
  <si>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</si>
  <si>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</si>
  <si>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</si>
  <si>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</si>
  <si>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</si>
  <si>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</si>
  <si>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</si>
  <si>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</si>
  <si>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</si>
  <si>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</si>
  <si>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</si>
  <si>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</si>
  <si>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</si>
  <si>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</si>
  <si>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</si>
  <si>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</si>
  <si>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</si>
  <si>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</si>
  <si>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</si>
  <si>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</si>
  <si>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</si>
  <si>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</si>
  <si>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</si>
  <si>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</si>
  <si>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</si>
  <si>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</si>
  <si>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</si>
  <si>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</si>
  <si>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</si>
  <si>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</si>
  <si>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</si>
  <si>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</si>
  <si>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</si>
  <si>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</si>
  <si>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</si>
  <si>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</si>
  <si>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</si>
  <si>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</si>
  <si>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</si>
  <si>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</si>
  <si>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</si>
  <si>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</si>
  <si>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</si>
  <si>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</si>
  <si>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</si>
  <si>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</si>
  <si>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</si>
  <si>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</si>
  <si>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</si>
  <si>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</si>
  <si>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</si>
  <si>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</si>
  <si>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</si>
  <si>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</si>
  <si>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</si>
  <si>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</si>
  <si>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</si>
  <si>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</si>
  <si>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</si>
  <si>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</si>
  <si>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</si>
  <si>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</si>
  <si>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</si>
  <si>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</si>
  <si>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</si>
  <si>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</si>
  <si>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</si>
  <si>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</si>
  <si>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</si>
  <si>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</si>
  <si>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</si>
  <si>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</si>
  <si>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</si>
  <si>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</si>
  <si>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</si>
  <si>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</si>
  <si>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</si>
  <si>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</si>
  <si>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</si>
  <si>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</si>
  <si>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</si>
  <si>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</si>
  <si>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</si>
  <si>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</si>
  <si>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</si>
  <si>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</si>
  <si>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</si>
  <si>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</si>
  <si>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</si>
  <si>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</si>
  <si>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</si>
  <si>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</si>
  <si>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</si>
  <si>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</si>
  <si>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</si>
  <si>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</si>
  <si>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</si>
  <si>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</si>
  <si>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</si>
  <si>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</si>
  <si>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</si>
  <si>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</si>
  <si>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</si>
  <si>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</si>
  <si>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</si>
  <si>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</si>
  <si>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</si>
  <si>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</si>
  <si>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</si>
  <si>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</si>
  <si>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</si>
  <si>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</si>
  <si>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</si>
  <si>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</si>
  <si>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</si>
  <si>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</si>
  <si>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</si>
  <si>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</si>
  <si>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</si>
  <si>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</si>
  <si>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</si>
  <si>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</si>
  <si>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</si>
  <si>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</si>
  <si>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</si>
  <si>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</si>
  <si>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</si>
  <si>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</si>
  <si>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</si>
  <si>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</si>
  <si>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</si>
  <si>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</si>
  <si>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</si>
  <si>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</si>
  <si>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</si>
  <si>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</si>
  <si>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</si>
  <si>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</si>
  <si>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</si>
  <si>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</si>
  <si>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</si>
  <si>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</si>
  <si>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</si>
  <si>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</si>
  <si>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</si>
  <si>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</si>
  <si>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</si>
  <si>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</si>
  <si>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</si>
  <si>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</si>
  <si>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</si>
  <si>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</si>
  <si>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</si>
  <si>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</si>
  <si>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</si>
  <si>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</si>
  <si>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</si>
  <si>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</si>
  <si>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</si>
  <si>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</si>
  <si>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</si>
  <si>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</si>
  <si>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</si>
  <si>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</si>
  <si>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</si>
  <si>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</si>
  <si>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</si>
  <si>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</si>
  <si>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</si>
  <si>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</si>
  <si>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</si>
  <si>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</si>
  <si>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</si>
  <si>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</si>
  <si>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</si>
  <si>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</si>
  <si>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</si>
  <si>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</si>
  <si>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</si>
  <si>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</si>
  <si>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</si>
  <si>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</si>
  <si>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</si>
  <si>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</si>
  <si>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</si>
  <si>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</si>
  <si>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</si>
  <si>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</si>
  <si>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</si>
  <si>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</si>
  <si>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</si>
  <si>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</si>
  <si>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</si>
  <si>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</si>
  <si>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</si>
  <si>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</si>
  <si>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</si>
  <si>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</si>
  <si>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</si>
  <si>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</si>
  <si>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</si>
  <si>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</si>
  <si>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</si>
  <si>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</si>
  <si>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</si>
  <si>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</si>
  <si>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</si>
  <si>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</si>
  <si>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</si>
  <si>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</si>
  <si>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</si>
  <si>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</si>
  <si>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</si>
  <si>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</si>
  <si>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</si>
  <si>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</si>
  <si>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</si>
  <si>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</si>
  <si>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</si>
  <si>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</si>
  <si>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</si>
  <si>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</si>
  <si>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</si>
  <si>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</si>
  <si>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</si>
  <si>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</si>
  <si>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</si>
  <si>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</si>
  <si>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</si>
  <si>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</si>
  <si>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</si>
  <si>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</si>
  <si>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</si>
  <si>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</si>
  <si>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</si>
  <si>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</si>
  <si>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</si>
  <si>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</si>
  <si>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</si>
  <si>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</si>
  <si>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</si>
  <si>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</si>
  <si>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</si>
  <si>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</si>
  <si>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</si>
  <si>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</si>
  <si>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</si>
  <si>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</si>
  <si>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</si>
  <si>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</si>
  <si>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</si>
  <si>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</si>
  <si>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</si>
  <si>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</si>
  <si>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</si>
  <si>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</si>
  <si>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</si>
  <si>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</si>
  <si>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</si>
  <si>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</si>
  <si>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</si>
  <si>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</si>
  <si>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</si>
  <si>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</si>
  <si>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</si>
  <si>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</si>
  <si>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</si>
  <si>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</si>
  <si>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</si>
  <si>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</si>
  <si>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</si>
  <si>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</si>
  <si>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</si>
  <si>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</si>
  <si>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</si>
  <si>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</si>
  <si>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</si>
  <si>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</si>
  <si>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</si>
  <si>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</si>
  <si>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</si>
  <si>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</si>
  <si>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</si>
  <si>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</si>
  <si>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</si>
  <si>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</si>
  <si>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</si>
  <si>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</si>
  <si>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</si>
  <si>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</si>
  <si>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</si>
  <si>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</si>
  <si>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</si>
  <si>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</si>
  <si>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</si>
  <si>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</si>
  <si>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</si>
  <si>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</si>
  <si>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</si>
  <si>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</si>
  <si>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</si>
  <si>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</si>
  <si>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</si>
  <si>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</si>
  <si>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</si>
  <si>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</si>
  <si>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</si>
  <si>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</si>
  <si>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</si>
  <si>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</si>
  <si>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</si>
  <si>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</si>
  <si>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</si>
  <si>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</si>
  <si>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</si>
  <si>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</si>
  <si>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</si>
  <si>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</si>
  <si>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</si>
  <si>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</si>
  <si>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</si>
  <si>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</si>
  <si>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</si>
  <si>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</si>
  <si>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</si>
  <si>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</si>
  <si>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</si>
  <si>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</si>
  <si>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</si>
  <si>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</si>
  <si>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</si>
  <si>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</si>
  <si>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</si>
  <si>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</si>
  <si>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</si>
  <si>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</si>
  <si>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</si>
  <si>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</si>
  <si>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</si>
  <si>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</si>
  <si>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</si>
  <si>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</si>
  <si>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</si>
  <si>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</si>
  <si>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</si>
  <si>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</si>
  <si>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</si>
  <si>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</si>
  <si>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</si>
  <si>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</si>
  <si>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</si>
  <si>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</si>
  <si>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</si>
  <si>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</si>
  <si>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</si>
  <si>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</si>
  <si>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</si>
  <si>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</si>
  <si>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</si>
  <si>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</si>
  <si>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</si>
  <si>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</si>
  <si>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</si>
  <si>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</si>
  <si>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</si>
  <si>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</si>
  <si>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</si>
  <si>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</si>
  <si>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</si>
  <si>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</si>
  <si>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</si>
  <si>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</si>
  <si>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</si>
  <si>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</si>
  <si>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</si>
  <si>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</si>
  <si>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</si>
  <si>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</si>
  <si>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</si>
  <si>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</si>
  <si>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</si>
  <si>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</si>
  <si>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</si>
  <si>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</si>
  <si>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</si>
  <si>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</si>
  <si>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</si>
  <si>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</si>
  <si>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</si>
  <si>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</si>
  <si>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</si>
  <si>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</si>
  <si>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</si>
  <si>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</si>
  <si>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</si>
  <si>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</si>
  <si>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</si>
  <si>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</si>
  <si>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</si>
  <si>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</si>
  <si>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</si>
  <si>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</si>
  <si>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</si>
  <si>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</si>
  <si>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</si>
  <si>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</si>
  <si>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</si>
  <si>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</si>
  <si>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</si>
  <si>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</si>
  <si>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</si>
  <si>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</si>
  <si>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</si>
  <si>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</si>
  <si>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</si>
  <si>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</si>
  <si>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</si>
  <si>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</si>
  <si>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</si>
  <si>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</si>
  <si>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</si>
  <si>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</si>
  <si>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</si>
  <si>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</si>
  <si>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</si>
  <si>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</si>
  <si>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</si>
  <si>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</si>
  <si>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</si>
  <si>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</si>
  <si>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</si>
  <si>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</si>
  <si>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</si>
  <si>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</si>
  <si>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</si>
  <si>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</si>
  <si>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</si>
  <si>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</si>
  <si>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</si>
  <si>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</si>
  <si>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</si>
  <si>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</si>
  <si>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</si>
  <si>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</si>
  <si>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</si>
  <si>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</si>
  <si>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</si>
  <si>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</si>
  <si>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</si>
  <si>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</si>
  <si>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</si>
  <si>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</si>
  <si>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</si>
  <si>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</si>
  <si>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</si>
  <si>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</si>
  <si>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</si>
  <si>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</si>
  <si>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</si>
  <si>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</si>
  <si>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</si>
  <si>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</si>
  <si>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</si>
  <si>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</si>
  <si>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</si>
  <si>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</si>
  <si>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</si>
  <si>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</si>
  <si>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</si>
  <si>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</si>
  <si>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</si>
  <si>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</si>
  <si>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</si>
  <si>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</si>
  <si>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</si>
  <si>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</si>
  <si>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</si>
  <si>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</si>
  <si>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</si>
  <si>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</si>
  <si>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</si>
  <si>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</si>
  <si>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</si>
  <si>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</si>
  <si>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</si>
  <si>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</si>
  <si>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</si>
  <si>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</si>
  <si>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</si>
  <si>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</si>
  <si>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</si>
  <si>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</si>
  <si>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</si>
  <si>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</si>
  <si>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</si>
  <si>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</si>
  <si>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</si>
  <si>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</si>
  <si>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</si>
  <si>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</si>
  <si>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</si>
  <si>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</si>
  <si>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</si>
  <si>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</si>
  <si>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</si>
  <si>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</si>
  <si>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</si>
  <si>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</si>
  <si>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</si>
  <si>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</si>
  <si>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</si>
  <si>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</si>
  <si>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</si>
  <si>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</si>
  <si>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</si>
  <si>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</si>
  <si>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</si>
  <si>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</si>
  <si>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</si>
  <si>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</si>
  <si>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</si>
  <si>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</si>
  <si>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</si>
  <si>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</si>
  <si>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</si>
  <si>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</si>
  <si>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</si>
  <si>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</si>
  <si>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</si>
  <si>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</si>
  <si>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</si>
  <si>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</si>
  <si>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</si>
  <si>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</si>
  <si>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</si>
  <si>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</si>
  <si>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</si>
  <si>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</si>
  <si>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</si>
  <si>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</si>
  <si>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</si>
  <si>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</si>
  <si>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</si>
  <si>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</si>
  <si>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</si>
  <si>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</si>
  <si>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</si>
  <si>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</si>
  <si>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</si>
  <si>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</si>
  <si>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</si>
  <si>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</si>
  <si>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</si>
  <si>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</si>
  <si>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</si>
  <si>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</si>
  <si>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</si>
  <si>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</si>
  <si>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</si>
  <si>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</si>
  <si>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</si>
  <si>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</si>
  <si>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</si>
  <si>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</si>
  <si>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</si>
  <si>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</si>
  <si>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</si>
  <si>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</si>
  <si>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</si>
  <si>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</si>
  <si>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</si>
  <si>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</si>
  <si>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</si>
  <si>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</si>
  <si>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</si>
  <si>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</si>
  <si>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</si>
  <si>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</si>
  <si>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</si>
  <si>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</si>
  <si>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</si>
  <si>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</si>
  <si>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</si>
  <si>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</si>
  <si>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</si>
  <si>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</si>
  <si>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</si>
  <si>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</si>
  <si>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</si>
  <si>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</si>
  <si>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</si>
  <si>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</si>
  <si>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</si>
  <si>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</si>
  <si>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</si>
  <si>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</si>
  <si>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</si>
  <si>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</si>
  <si>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</si>
  <si>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</si>
  <si>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</si>
  <si>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</si>
  <si>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</si>
  <si>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</si>
  <si>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</si>
  <si>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</si>
  <si>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</si>
  <si>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</si>
  <si>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</si>
  <si>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</si>
  <si>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</si>
  <si>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</si>
  <si>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</si>
  <si>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</si>
  <si>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</si>
  <si>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</si>
  <si>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</si>
  <si>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</si>
  <si>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</si>
  <si>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</si>
  <si>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</si>
  <si>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</si>
  <si>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</si>
  <si>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</si>
  <si>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</si>
  <si>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</si>
  <si>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</si>
  <si>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</si>
  <si>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</si>
  <si>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</si>
  <si>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</si>
  <si>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</si>
  <si>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</si>
  <si>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</si>
  <si>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</si>
  <si>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</si>
  <si>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</si>
  <si>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</si>
  <si>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</si>
  <si>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</si>
  <si>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</si>
  <si>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</si>
  <si>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</si>
  <si>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</si>
  <si>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</si>
  <si>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</si>
  <si>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</si>
  <si>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</si>
  <si>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</si>
  <si>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</si>
  <si>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</si>
  <si>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</si>
  <si>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</si>
  <si>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</si>
  <si>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</si>
  <si>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</si>
  <si>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</si>
  <si>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</si>
  <si>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</si>
  <si>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</si>
  <si>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</si>
  <si>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</si>
  <si>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</si>
  <si>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</si>
  <si>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</si>
  <si>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</si>
  <si>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</si>
  <si>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</si>
  <si>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</si>
  <si>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</si>
  <si>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</si>
  <si>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</si>
  <si>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</si>
  <si>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</si>
  <si>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</si>
  <si>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</si>
  <si>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</si>
  <si>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</si>
  <si>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</si>
  <si>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</si>
  <si>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</si>
  <si>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</si>
  <si>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</si>
  <si>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</si>
  <si>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</si>
  <si>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</si>
  <si>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</si>
  <si>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</si>
  <si>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</si>
  <si>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</si>
  <si>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</si>
  <si>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</si>
  <si>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</si>
  <si>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</si>
  <si>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</si>
  <si>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</si>
  <si>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</si>
  <si>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</si>
  <si>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</si>
  <si>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</si>
  <si>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</si>
  <si>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</si>
  <si>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</si>
  <si>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</si>
  <si>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</si>
  <si>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</si>
  <si>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</si>
  <si>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</si>
  <si>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</si>
  <si>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</si>
  <si>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</si>
  <si>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</si>
  <si>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</si>
  <si>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</si>
  <si>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</si>
  <si>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</si>
  <si>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</si>
  <si>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</si>
  <si>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</si>
  <si>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</si>
  <si>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</si>
  <si>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</si>
  <si>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</si>
  <si>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</si>
  <si>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</si>
  <si>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</si>
  <si>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</si>
  <si>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</si>
  <si>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</si>
  <si>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</si>
  <si>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</si>
  <si>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</si>
  <si>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</si>
  <si>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</si>
  <si>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</si>
  <si>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</si>
  <si>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</si>
  <si>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</si>
  <si>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</si>
  <si>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</si>
  <si>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</si>
  <si>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</si>
  <si>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</si>
  <si>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</si>
  <si>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</si>
  <si>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</si>
  <si>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</si>
  <si>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</si>
  <si>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</si>
  <si>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</si>
  <si>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</si>
  <si>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</si>
  <si>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</si>
  <si>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</si>
  <si>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</si>
  <si>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</si>
  <si>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</si>
  <si>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</si>
  <si>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</si>
  <si>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</si>
  <si>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</si>
  <si>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</si>
  <si>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</si>
  <si>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</si>
  <si>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</si>
  <si>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</si>
  <si>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</si>
  <si>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</si>
  <si>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</si>
  <si>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</si>
  <si>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</si>
  <si>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</si>
  <si>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</si>
  <si>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</si>
  <si>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</si>
  <si>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</si>
  <si>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</si>
  <si>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</si>
  <si>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</si>
  <si>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</si>
  <si>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</si>
  <si>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</si>
  <si>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</si>
  <si>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</si>
  <si>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</si>
  <si>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</si>
  <si>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</si>
  <si>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</si>
  <si>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</si>
  <si>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</si>
  <si>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</si>
  <si>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</si>
  <si>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</si>
  <si>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</si>
  <si>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</si>
  <si>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</si>
  <si>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</si>
  <si>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</si>
  <si>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</si>
  <si>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</si>
  <si>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</si>
  <si>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</si>
  <si>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</si>
  <si>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</si>
  <si>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</si>
  <si>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</si>
  <si>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</si>
  <si>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</si>
  <si>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</si>
  <si>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</si>
  <si>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</si>
  <si>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</si>
  <si>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</si>
  <si>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</si>
  <si>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</si>
  <si>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</si>
  <si>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</si>
  <si>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</si>
  <si>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</si>
  <si>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</si>
  <si>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</si>
  <si>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</si>
  <si>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</si>
  <si>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</si>
  <si>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</si>
  <si>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</si>
  <si>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</si>
  <si>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</si>
  <si>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</si>
  <si>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</si>
  <si>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</si>
  <si>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</si>
  <si>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</si>
  <si>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</si>
  <si>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</si>
  <si>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</si>
  <si>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</si>
  <si>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</si>
  <si>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</si>
  <si>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</si>
  <si>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</si>
  <si>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</si>
  <si>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</si>
  <si>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</si>
  <si>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</si>
  <si>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</si>
  <si>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</si>
  <si>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</si>
  <si>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</si>
  <si>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</si>
  <si>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</si>
  <si>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</si>
  <si>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</si>
  <si>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</si>
  <si>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</si>
  <si>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</si>
  <si>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</si>
  <si>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</si>
  <si>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</si>
  <si>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</si>
  <si>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</si>
  <si>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</si>
  <si>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</si>
  <si>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</si>
  <si>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</si>
  <si>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</si>
  <si>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</si>
  <si>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</si>
  <si>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</si>
  <si>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</si>
  <si>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</si>
  <si>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</si>
  <si>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</si>
  <si>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</si>
  <si>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</si>
  <si>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</si>
  <si>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</si>
  <si>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</si>
  <si>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</si>
  <si>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</si>
  <si>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</si>
  <si>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</si>
  <si>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</si>
  <si>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</si>
  <si>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</si>
  <si>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</si>
  <si>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</si>
  <si>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</si>
  <si>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</si>
  <si>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</si>
  <si>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</si>
  <si>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</si>
  <si>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</si>
  <si>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</si>
  <si>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</si>
  <si>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</si>
  <si>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</si>
  <si>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</si>
  <si>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</si>
  <si>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</si>
  <si>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</si>
  <si>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</si>
  <si>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</si>
  <si>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</si>
  <si>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</si>
  <si>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</si>
  <si>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</si>
  <si>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</si>
  <si>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</si>
  <si>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</si>
  <si>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</si>
  <si>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</si>
  <si>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</si>
  <si>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</si>
  <si>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</si>
  <si>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</si>
  <si>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</si>
  <si>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</si>
  <si>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</si>
  <si>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</si>
  <si>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</si>
  <si>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</si>
  <si>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</si>
  <si>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</si>
  <si>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</si>
  <si>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</si>
  <si>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</si>
  <si>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</si>
  <si>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</si>
  <si>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</si>
  <si>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</si>
  <si>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</si>
  <si>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</si>
  <si>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</si>
  <si>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</si>
  <si>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</si>
  <si>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</si>
  <si>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</si>
  <si>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</si>
  <si>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</si>
  <si>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</si>
  <si>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</si>
  <si>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</si>
  <si>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</si>
  <si>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</si>
  <si>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</si>
  <si>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</si>
  <si>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</si>
  <si>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</si>
  <si>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</si>
  <si>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</si>
  <si>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</si>
  <si>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</si>
  <si>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</si>
  <si>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</si>
  <si>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</si>
  <si>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</si>
  <si>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</si>
  <si>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</si>
  <si>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</si>
  <si>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</si>
  <si>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</si>
  <si>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</si>
  <si>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</si>
  <si>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</si>
  <si>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</si>
  <si>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</si>
  <si>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</si>
  <si>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</si>
  <si>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</si>
  <si>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</si>
  <si>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</si>
  <si>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</si>
  <si>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</si>
  <si>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</si>
  <si>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</si>
  <si>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</si>
  <si>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</si>
  <si>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</si>
  <si>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</si>
  <si>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</si>
  <si>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</si>
  <si>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</si>
  <si>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</si>
  <si>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</si>
  <si>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</si>
  <si>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</si>
  <si>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</si>
  <si>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</si>
  <si>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</si>
  <si>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</si>
  <si>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</si>
  <si>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</si>
  <si>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</si>
  <si>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</si>
  <si>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</si>
  <si>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</si>
  <si>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</si>
  <si>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</si>
  <si>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</si>
  <si>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</si>
  <si>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</si>
  <si>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</si>
  <si>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</si>
  <si>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</si>
  <si>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</si>
  <si>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</si>
  <si>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</si>
  <si>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</si>
  <si>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</si>
  <si>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</si>
  <si>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</si>
  <si>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</si>
  <si>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</si>
  <si>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</si>
  <si>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</si>
  <si>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</si>
  <si>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</si>
  <si>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</si>
  <si>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</si>
  <si>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</si>
  <si>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</si>
  <si>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</si>
  <si>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</si>
  <si>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</si>
  <si>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</si>
  <si>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</si>
  <si>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</si>
  <si>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</si>
  <si>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</si>
  <si>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</si>
  <si>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</si>
  <si>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</si>
  <si>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</si>
  <si>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</si>
  <si>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</si>
  <si>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</si>
  <si>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</si>
  <si>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</si>
  <si>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</si>
  <si>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</si>
  <si>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</si>
  <si>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</si>
  <si>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</si>
  <si>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</si>
  <si>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</si>
  <si>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</si>
  <si>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</si>
  <si>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</si>
  <si>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</si>
  <si>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</si>
  <si>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</si>
  <si>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</si>
  <si>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</si>
  <si>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</si>
  <si>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</si>
  <si>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</si>
  <si>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</si>
  <si>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</si>
  <si>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</si>
  <si>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</si>
  <si>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</si>
  <si>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</si>
  <si>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</si>
  <si>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</si>
  <si>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</si>
  <si>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</si>
  <si>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</si>
  <si>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</si>
  <si>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</si>
  <si>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</si>
  <si>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</si>
  <si>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</si>
  <si>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</si>
  <si>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</si>
  <si>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</si>
  <si>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</si>
  <si>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</si>
  <si>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</si>
  <si>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</si>
  <si>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</si>
  <si>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</si>
  <si>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</si>
  <si>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</si>
  <si>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</si>
  <si>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</si>
  <si>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</si>
  <si>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</si>
  <si>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</si>
  <si>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</si>
  <si>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</si>
  <si>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</si>
  <si>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</si>
  <si>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</si>
  <si>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</si>
  <si>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</si>
  <si>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</si>
  <si>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</si>
  <si>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</si>
  <si>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</si>
  <si>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</si>
  <si>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</si>
  <si>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</si>
  <si>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</si>
  <si>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</si>
  <si>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</si>
  <si>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</si>
  <si>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</si>
  <si>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</si>
  <si>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</si>
  <si>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</si>
  <si>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</si>
  <si>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</si>
  <si>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</si>
  <si>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</si>
  <si>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</si>
  <si>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</si>
  <si>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</si>
  <si>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</si>
  <si>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</si>
  <si>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</si>
  <si>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</si>
  <si>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</si>
  <si>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</si>
  <si>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</si>
  <si>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</si>
  <si>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</si>
  <si>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</si>
  <si>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</si>
  <si>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</si>
  <si>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</si>
  <si>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</si>
  <si>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</si>
  <si>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</si>
  <si>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</si>
  <si>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</si>
  <si>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</si>
  <si>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</si>
  <si>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</si>
  <si>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</si>
  <si>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</si>
  <si>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</si>
  <si>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</si>
  <si>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</si>
  <si>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</si>
  <si>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</si>
  <si>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</si>
  <si>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</si>
  <si>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</si>
  <si>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</si>
  <si>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</si>
  <si>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</si>
  <si>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</si>
  <si>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</si>
  <si>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</si>
  <si>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</si>
  <si>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</si>
  <si>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</si>
  <si>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</si>
  <si>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</si>
  <si>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</si>
  <si>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</si>
  <si>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</si>
  <si>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</si>
  <si>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</si>
  <si>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</si>
  <si>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</si>
  <si>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</si>
  <si>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</si>
  <si>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</si>
  <si>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</si>
  <si>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</si>
  <si>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</si>
  <si>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</si>
  <si>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</si>
  <si>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</si>
  <si>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</si>
  <si>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</si>
  <si>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</si>
  <si>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</si>
  <si>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</si>
  <si>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</si>
  <si>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</si>
  <si>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</si>
  <si>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</si>
  <si>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</si>
  <si>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</si>
  <si>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</si>
  <si>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</si>
  <si>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</si>
  <si>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</si>
  <si>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</si>
  <si>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</si>
  <si>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</si>
  <si>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</si>
  <si>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</si>
  <si>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</si>
  <si>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</si>
  <si>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</si>
  <si>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</si>
  <si>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</si>
  <si>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</si>
  <si>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</si>
  <si>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</si>
  <si>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</si>
  <si>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</si>
  <si>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</si>
  <si>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</si>
  <si>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</si>
  <si>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</si>
  <si>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</si>
  <si>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</si>
  <si>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</si>
  <si>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</si>
  <si>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</si>
  <si>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</si>
  <si>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</si>
  <si>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</si>
  <si>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</si>
  <si>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</si>
  <si>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</si>
  <si>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</si>
  <si>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</si>
  <si>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</si>
  <si>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</si>
  <si>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</si>
  <si>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</si>
  <si>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</si>
  <si>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</si>
  <si>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</si>
  <si>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</si>
  <si>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</si>
  <si>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</si>
  <si>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</si>
  <si>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</si>
  <si>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</si>
  <si>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</si>
  <si>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</si>
  <si>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</si>
  <si>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</si>
  <si>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</si>
  <si>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</si>
  <si>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</si>
  <si>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</si>
  <si>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</si>
  <si>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</si>
  <si>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</si>
  <si>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</si>
  <si>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</si>
  <si>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</si>
  <si>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</si>
  <si>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</si>
  <si>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</si>
  <si>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</si>
  <si>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</si>
  <si>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</si>
  <si>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</si>
  <si>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</si>
  <si>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</si>
  <si>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</si>
  <si>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</si>
  <si>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</si>
  <si>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</si>
  <si>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</si>
  <si>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</si>
  <si>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</si>
  <si>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</si>
  <si>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</si>
  <si>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</si>
  <si>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</si>
  <si>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</si>
  <si>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</si>
  <si>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</si>
  <si>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</si>
  <si>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</si>
  <si>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</si>
  <si>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</si>
  <si>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</si>
  <si>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</si>
  <si>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</si>
  <si>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</si>
  <si>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</si>
  <si>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</si>
  <si>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</si>
  <si>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</si>
  <si>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</si>
  <si>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</si>
  <si>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</si>
  <si>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</si>
  <si>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</si>
  <si>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</si>
  <si>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</si>
  <si>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</si>
  <si>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</si>
  <si>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</si>
  <si>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</si>
  <si>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</si>
  <si>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</si>
  <si>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</si>
  <si>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</si>
  <si>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</si>
  <si>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</si>
  <si>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</si>
  <si>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</si>
  <si>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</si>
  <si>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</si>
  <si>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</si>
  <si>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</si>
  <si>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</si>
  <si>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</si>
  <si>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</si>
  <si>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</si>
  <si>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</si>
  <si>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</si>
  <si>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</si>
  <si>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</si>
  <si>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</si>
  <si>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</si>
  <si>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</si>
  <si>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</si>
  <si>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</si>
  <si>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</si>
  <si>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</si>
  <si>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</si>
  <si>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</si>
  <si>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</si>
  <si>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</si>
  <si>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</si>
  <si>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</si>
  <si>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</si>
  <si>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</si>
  <si>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</si>
  <si>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</si>
  <si>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</si>
  <si>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</si>
  <si>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</si>
  <si>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</si>
  <si>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</si>
  <si>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</si>
  <si>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</si>
  <si>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</si>
  <si>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</si>
  <si>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</si>
  <si>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</si>
  <si>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</si>
  <si>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</si>
  <si>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</si>
  <si>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</si>
  <si>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</si>
  <si>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</si>
  <si>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</si>
  <si>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</si>
  <si>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</si>
  <si>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</si>
  <si>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</si>
  <si>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</si>
  <si>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</si>
  <si>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</si>
  <si>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</si>
  <si>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</si>
  <si>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</si>
  <si>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</si>
  <si>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</si>
  <si>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</si>
  <si>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</si>
  <si>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</si>
  <si>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</si>
  <si>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</si>
  <si>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</si>
  <si>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</si>
  <si>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</si>
  <si>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</si>
  <si>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</si>
  <si>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</si>
  <si>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</si>
  <si>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</si>
  <si>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</si>
  <si>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</si>
  <si>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</si>
  <si>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</si>
  <si>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</si>
  <si>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</si>
  <si>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</si>
  <si>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</si>
  <si>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</si>
  <si>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</si>
  <si>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</si>
  <si>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</si>
  <si>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</si>
  <si>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</si>
  <si>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</si>
  <si>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</si>
  <si>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</si>
  <si>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</si>
  <si>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</si>
  <si>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</si>
  <si>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</si>
  <si>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</si>
  <si>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</si>
  <si>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</si>
  <si>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</si>
  <si>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</si>
  <si>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</si>
  <si>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</si>
  <si>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</si>
  <si>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</si>
  <si>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</si>
  <si>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</si>
  <si>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</si>
  <si>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</si>
  <si>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</si>
  <si>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</si>
  <si>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</si>
  <si>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</si>
  <si>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</si>
  <si>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</si>
  <si>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</si>
  <si>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</si>
  <si>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</si>
  <si>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</si>
  <si>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</si>
  <si>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</si>
  <si>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</si>
  <si>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</si>
  <si>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</si>
  <si>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</si>
  <si>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</si>
  <si>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</si>
  <si>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</si>
  <si>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</si>
  <si>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</si>
  <si>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</si>
  <si>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</si>
  <si>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</si>
  <si>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</si>
  <si>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</si>
  <si>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</si>
  <si>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</si>
  <si>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</si>
  <si>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</si>
  <si>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</si>
  <si>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</si>
  <si>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</si>
  <si>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</si>
  <si>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</si>
  <si>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</si>
  <si>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</si>
  <si>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</si>
  <si>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</si>
  <si>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</si>
  <si>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</si>
  <si>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</si>
  <si>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</si>
  <si>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</si>
  <si>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</si>
  <si>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</si>
  <si>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</si>
  <si>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</si>
  <si>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</si>
  <si>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</si>
  <si>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</si>
  <si>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</si>
  <si>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</si>
  <si>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</si>
  <si>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</si>
  <si>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</si>
  <si>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</si>
  <si>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</si>
  <si>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</si>
  <si>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</si>
  <si>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</si>
  <si>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</si>
  <si>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</si>
  <si>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</si>
  <si>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</si>
  <si>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</si>
  <si>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</si>
  <si>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</si>
  <si>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</si>
  <si>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</si>
  <si>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</si>
  <si>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</si>
  <si>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</si>
  <si>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</si>
  <si>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</si>
  <si>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</si>
  <si>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</si>
  <si>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</si>
  <si>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</si>
  <si>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</si>
  <si>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</si>
  <si>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</si>
  <si>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</si>
  <si>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</si>
  <si>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</si>
  <si>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</si>
  <si>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</si>
  <si>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</si>
  <si>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</si>
  <si>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</si>
  <si>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</si>
  <si>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</si>
  <si>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</si>
  <si>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</si>
  <si>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</si>
  <si>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</si>
  <si>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</si>
  <si>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</si>
  <si>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</si>
  <si>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</si>
  <si>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</si>
  <si>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</si>
  <si>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</si>
  <si>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</si>
  <si>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</si>
  <si>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</si>
  <si>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</si>
  <si>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</si>
  <si>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</si>
  <si>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</si>
  <si>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</si>
  <si>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</si>
  <si>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</si>
  <si>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</si>
  <si>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</si>
  <si>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</si>
  <si>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</si>
  <si>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</si>
  <si>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</si>
  <si>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</si>
  <si>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</si>
  <si>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</si>
  <si>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</si>
  <si>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</si>
  <si>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</si>
  <si>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</si>
  <si>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</si>
  <si>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</si>
  <si>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</si>
  <si>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</si>
  <si>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</si>
  <si>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</si>
  <si>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</si>
  <si>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</si>
  <si>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</si>
  <si>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</si>
  <si>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</si>
  <si>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</si>
  <si>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</si>
  <si>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</si>
  <si>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</si>
  <si>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</si>
  <si>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</si>
  <si>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</si>
  <si>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</si>
  <si>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</si>
  <si>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</si>
  <si>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</si>
  <si>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</si>
  <si>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</si>
  <si>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</si>
  <si>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</si>
  <si>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</si>
  <si>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</si>
  <si>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</si>
  <si>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</si>
  <si>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</si>
  <si>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</si>
  <si>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</si>
  <si>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</si>
  <si>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</si>
  <si>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</si>
  <si>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</si>
  <si>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</si>
  <si>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</si>
  <si>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</si>
  <si>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</si>
  <si>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</si>
  <si>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</si>
  <si>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</si>
  <si>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</si>
  <si>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</si>
  <si>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</si>
  <si>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</si>
  <si>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</si>
  <si>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</si>
  <si>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</si>
  <si>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</si>
  <si>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</si>
  <si>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</si>
  <si>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</si>
  <si>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</si>
  <si>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</si>
  <si>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</si>
  <si>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</si>
  <si>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</si>
  <si>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</si>
  <si>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</si>
  <si>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</si>
  <si>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</si>
  <si>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</si>
  <si>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</si>
  <si>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</si>
  <si>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</si>
  <si>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</si>
  <si>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</si>
  <si>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</si>
  <si>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</si>
  <si>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</si>
  <si>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</si>
  <si>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</si>
  <si>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</si>
  <si>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</si>
  <si>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</si>
  <si>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</si>
  <si>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</si>
  <si>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</si>
  <si>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</si>
  <si>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</si>
  <si>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</si>
  <si>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</si>
  <si>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</si>
  <si>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</si>
  <si>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</si>
  <si>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</si>
  <si>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</si>
  <si>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</si>
  <si>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</si>
  <si>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</si>
  <si>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</si>
  <si>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</si>
  <si>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</si>
  <si>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</si>
  <si>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</si>
  <si>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</si>
  <si>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</si>
  <si>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</si>
  <si>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</si>
  <si>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</si>
  <si>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</si>
  <si>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</si>
  <si>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</si>
  <si>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</si>
  <si>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</si>
  <si>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</si>
  <si>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</si>
  <si>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</si>
  <si>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</si>
  <si>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</si>
  <si>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</si>
  <si>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</si>
  <si>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</si>
  <si>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</si>
  <si>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</si>
  <si>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</si>
  <si>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</si>
  <si>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</si>
  <si>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</si>
  <si>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</si>
  <si>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</si>
  <si>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</si>
  <si>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</si>
  <si>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</si>
  <si>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</si>
  <si>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</si>
  <si>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</si>
  <si>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</si>
  <si>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</si>
  <si>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</si>
  <si>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</si>
  <si>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</si>
  <si>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</si>
  <si>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</si>
  <si>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</si>
  <si>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</si>
  <si>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</si>
  <si>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</si>
  <si>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</si>
  <si>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</si>
  <si>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</si>
  <si>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</si>
  <si>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</si>
  <si>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</si>
  <si>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</si>
  <si>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</si>
  <si>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</si>
  <si>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</si>
  <si>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</si>
  <si>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</si>
  <si>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</si>
  <si>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</si>
  <si>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</si>
  <si>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</si>
  <si>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</si>
  <si>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</si>
  <si>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</si>
  <si>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</si>
  <si>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</si>
  <si>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</si>
  <si>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</si>
  <si>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</si>
  <si>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</si>
  <si>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</si>
  <si>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</si>
  <si>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</si>
  <si>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</si>
  <si>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</si>
  <si>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</si>
  <si>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</si>
  <si>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</si>
  <si>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</si>
  <si>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</si>
  <si>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</si>
  <si>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</si>
  <si>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</si>
  <si>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</si>
  <si>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</si>
  <si>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</si>
  <si>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</si>
  <si>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</si>
  <si>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</si>
  <si>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</si>
  <si>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</si>
  <si>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</si>
  <si>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</si>
  <si>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</si>
  <si>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</si>
  <si>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</si>
  <si>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</si>
  <si>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</si>
  <si>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</si>
  <si>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</si>
  <si>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</si>
  <si>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</si>
  <si>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</si>
  <si>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</si>
  <si>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</si>
  <si>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</si>
  <si>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</si>
  <si>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</si>
  <si>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</si>
  <si>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</si>
  <si>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</si>
  <si>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</si>
  <si>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</si>
  <si>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</si>
  <si>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</si>
  <si>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</si>
  <si>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</si>
  <si>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</si>
  <si>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</si>
  <si>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</si>
  <si>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</si>
  <si>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</si>
  <si>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</si>
  <si>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</si>
  <si>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</si>
  <si>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</si>
  <si>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</si>
  <si>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</si>
  <si>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</si>
  <si>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</si>
  <si>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</si>
  <si>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</si>
  <si>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</si>
  <si>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</si>
  <si>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</si>
  <si>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</si>
  <si>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</si>
  <si>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</si>
  <si>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</si>
  <si>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</si>
  <si>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</si>
  <si>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</si>
  <si>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</si>
  <si>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</si>
  <si>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</si>
  <si>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</si>
  <si>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</si>
  <si>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</si>
  <si>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</si>
  <si>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</si>
  <si>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</si>
  <si>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</si>
  <si>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</si>
  <si>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</si>
  <si>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</si>
  <si>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</si>
  <si>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</si>
  <si>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</si>
  <si>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</si>
  <si>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</si>
  <si>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</si>
  <si>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</si>
  <si>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</si>
  <si>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</si>
  <si>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</si>
  <si>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</si>
  <si>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</si>
  <si>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</si>
  <si>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</si>
  <si>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</si>
  <si>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</si>
  <si>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</si>
  <si>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</si>
  <si>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</si>
  <si>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</si>
  <si>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</si>
  <si>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</si>
  <si>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</si>
  <si>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</si>
  <si>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</si>
  <si>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</si>
  <si>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</si>
  <si>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</si>
  <si>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</si>
  <si>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</si>
  <si>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</si>
  <si>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</si>
  <si>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</si>
  <si>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</si>
  <si>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</si>
  <si>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</si>
  <si>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</si>
  <si>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</si>
  <si>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</si>
  <si>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</si>
  <si>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</si>
  <si>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</si>
  <si>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</si>
  <si>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</si>
  <si>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</si>
  <si>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</si>
  <si>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</si>
  <si>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</si>
  <si>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</si>
  <si>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</si>
  <si>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</si>
  <si>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</si>
  <si>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</si>
  <si>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</si>
  <si>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</si>
  <si>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</si>
  <si>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</si>
  <si>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</si>
  <si>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</si>
  <si>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</si>
  <si>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</si>
  <si>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</si>
  <si>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</si>
  <si>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</si>
  <si>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</si>
  <si>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</si>
  <si>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</si>
  <si>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</si>
  <si>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</si>
  <si>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</si>
  <si>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</si>
  <si>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</si>
  <si>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</si>
  <si>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</si>
  <si>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</si>
  <si>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</si>
  <si>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</si>
  <si>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</si>
  <si>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</si>
  <si>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</si>
  <si>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</si>
  <si>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</si>
  <si>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</si>
  <si>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</si>
  <si>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</si>
  <si>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</si>
  <si>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</si>
  <si>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</si>
  <si>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</si>
  <si>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</si>
  <si>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</si>
  <si>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</si>
  <si>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</si>
  <si>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</si>
  <si>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</si>
  <si>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</si>
  <si>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</si>
  <si>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</si>
  <si>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</si>
  <si>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</si>
  <si>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</si>
  <si>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</si>
  <si>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</si>
  <si>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</si>
  <si>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</si>
  <si>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</si>
  <si>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</si>
  <si>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</si>
  <si>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</si>
  <si>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</si>
  <si>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</si>
  <si>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</si>
  <si>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</si>
  <si>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</si>
  <si>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</si>
  <si>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</si>
  <si>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</si>
  <si>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</si>
  <si>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</si>
  <si>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</si>
  <si>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</si>
  <si>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</si>
  <si>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</si>
  <si>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</si>
  <si>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</si>
  <si>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</si>
  <si>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</si>
  <si>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</si>
  <si>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</si>
  <si>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</si>
  <si>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</si>
  <si>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</si>
  <si>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</si>
  <si>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</si>
  <si>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</si>
  <si>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</si>
  <si>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</si>
  <si>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</si>
  <si>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</si>
  <si>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</si>
  <si>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</si>
  <si>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</si>
  <si>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</si>
  <si>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</si>
  <si>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</si>
  <si>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</si>
  <si>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</si>
  <si>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</si>
  <si>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</si>
  <si>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</si>
  <si>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</si>
  <si>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</si>
  <si>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</si>
  <si>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</si>
  <si>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</si>
  <si>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</si>
  <si>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</si>
  <si>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</si>
  <si>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</si>
  <si>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</si>
  <si>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</si>
  <si>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</si>
  <si>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</si>
  <si>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</si>
  <si>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</si>
  <si>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</si>
  <si>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</si>
  <si>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</si>
  <si>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</si>
  <si>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</si>
  <si>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</si>
  <si>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</si>
  <si>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</si>
  <si>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</si>
  <si>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</si>
  <si>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</si>
  <si>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</si>
  <si>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</si>
  <si>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</si>
  <si>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</si>
  <si>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</si>
  <si>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</si>
  <si>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</si>
  <si>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</si>
  <si>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</si>
  <si>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</si>
  <si>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</si>
  <si>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</si>
  <si>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</si>
  <si>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</si>
  <si>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</si>
  <si>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</si>
  <si>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</si>
  <si>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</si>
  <si>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</si>
  <si>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</si>
  <si>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</si>
  <si>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</si>
  <si>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</si>
  <si>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</si>
  <si>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</si>
  <si>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</si>
  <si>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</si>
  <si>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</si>
  <si>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</si>
  <si>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</si>
  <si>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</si>
  <si>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</si>
  <si>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</si>
  <si>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</si>
  <si>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</si>
  <si>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</si>
  <si>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</si>
  <si>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</si>
  <si>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</si>
  <si>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</si>
  <si>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</si>
  <si>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</si>
  <si>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</si>
  <si>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</si>
  <si>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</si>
  <si>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</si>
  <si>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</si>
  <si>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</si>
  <si>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</si>
  <si>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</si>
  <si>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</si>
  <si>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</si>
  <si>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</si>
  <si>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</si>
  <si>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</si>
  <si>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</si>
  <si>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</si>
  <si>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</si>
  <si>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</si>
  <si>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</si>
  <si>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</si>
  <si>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</si>
  <si>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</si>
  <si>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</si>
  <si>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</si>
  <si>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</si>
  <si>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</si>
  <si>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</si>
  <si>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</si>
  <si>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</si>
  <si>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</si>
  <si>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</si>
  <si>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</si>
  <si>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</si>
  <si>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</si>
  <si>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</si>
  <si>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</si>
  <si>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</si>
  <si>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</si>
  <si>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</si>
  <si>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</si>
  <si>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</si>
  <si>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</si>
  <si>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</si>
  <si>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</si>
  <si>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</si>
  <si>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</si>
  <si>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</si>
  <si>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</si>
  <si>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</si>
  <si>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</si>
  <si>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</si>
  <si>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</si>
  <si>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</si>
  <si>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</si>
  <si>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</si>
  <si>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</si>
  <si>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</si>
  <si>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</si>
  <si>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</si>
  <si>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</si>
  <si>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</si>
  <si>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</si>
  <si>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</si>
  <si>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</si>
  <si>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</si>
  <si>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</si>
  <si>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</si>
  <si>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</si>
  <si>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</si>
  <si>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</si>
  <si>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</si>
  <si>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</si>
  <si>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</si>
  <si>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</si>
  <si>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</si>
  <si>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</si>
  <si>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</si>
  <si>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</si>
  <si>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</si>
  <si>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</si>
  <si>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</si>
  <si>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</si>
  <si>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</si>
  <si>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</si>
  <si>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</si>
  <si>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</si>
  <si>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</si>
  <si>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</si>
  <si>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</si>
  <si>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</si>
  <si>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</si>
  <si>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</si>
  <si>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</si>
  <si>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</si>
  <si>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</si>
  <si>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</si>
  <si>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</si>
  <si>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</si>
  <si>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</si>
  <si>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</si>
  <si>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</si>
  <si>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</si>
  <si>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</si>
  <si>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</si>
  <si>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</si>
  <si>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</si>
  <si>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</si>
  <si>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</si>
  <si>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</si>
  <si>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</si>
  <si>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</si>
  <si>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</si>
  <si>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</si>
  <si>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</si>
  <si>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</si>
  <si>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</si>
  <si>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</si>
  <si>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</si>
  <si>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</si>
  <si>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</si>
  <si>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</si>
  <si>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</si>
  <si>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</si>
  <si>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</si>
  <si>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</si>
  <si>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</si>
  <si>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</si>
  <si>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</si>
  <si>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</si>
  <si>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</si>
  <si>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</si>
  <si>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</si>
  <si>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</si>
  <si>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</si>
  <si>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</si>
  <si>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</si>
  <si>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</si>
  <si>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</si>
  <si>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</si>
  <si>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</si>
  <si>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</si>
  <si>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</si>
  <si>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</si>
  <si>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</si>
  <si>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</si>
  <si>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</si>
  <si>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</si>
  <si>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</si>
  <si>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</si>
  <si>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</si>
  <si>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</si>
  <si>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</si>
  <si>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</si>
  <si>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</si>
  <si>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</si>
  <si>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</si>
  <si>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</si>
  <si>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</si>
  <si>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</si>
  <si>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</si>
  <si>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</si>
  <si>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</si>
  <si>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</si>
  <si>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</si>
  <si>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</si>
  <si>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</si>
  <si>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</si>
  <si>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</si>
  <si>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</si>
  <si>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</si>
  <si>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</si>
  <si>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</si>
  <si>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</si>
  <si>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</si>
  <si>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</si>
  <si>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</si>
  <si>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</si>
  <si>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</si>
  <si>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</si>
  <si>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</si>
  <si>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</si>
  <si>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</si>
  <si>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</si>
  <si>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</si>
  <si>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</si>
  <si>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</si>
  <si>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</si>
  <si>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</si>
  <si>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</si>
  <si>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</si>
  <si>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</si>
  <si>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</si>
  <si>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</si>
  <si>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</si>
  <si>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</si>
  <si>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</si>
  <si>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</si>
  <si>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</si>
  <si>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</si>
  <si>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</si>
  <si>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</si>
  <si>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</si>
  <si>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</si>
  <si>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</si>
  <si>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</si>
  <si>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</si>
  <si>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</si>
  <si>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</si>
  <si>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</si>
  <si>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</si>
  <si>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</si>
  <si>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</si>
  <si>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</si>
  <si>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</si>
  <si>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</si>
  <si>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</si>
  <si>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</si>
  <si>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</si>
  <si>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</si>
  <si>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</si>
  <si>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</si>
  <si>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</si>
  <si>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</si>
  <si>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</si>
  <si>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</si>
  <si>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</si>
  <si>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</si>
  <si>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</si>
  <si>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</si>
  <si>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</si>
  <si>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</si>
  <si>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</si>
  <si>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</si>
  <si>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</si>
  <si>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</si>
  <si>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</si>
  <si>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</si>
  <si>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</si>
  <si>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</si>
  <si>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</si>
  <si>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</si>
  <si>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</si>
  <si>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</si>
  <si>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</si>
  <si>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</si>
  <si>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</si>
  <si>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</si>
  <si>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</si>
  <si>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</si>
  <si>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</si>
  <si>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</si>
  <si>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</si>
  <si>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</si>
  <si>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</si>
  <si>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</si>
  <si>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</si>
  <si>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</si>
  <si>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</si>
  <si>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</si>
  <si>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</si>
  <si>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</si>
  <si>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</si>
  <si>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</si>
  <si>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</si>
  <si>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</si>
  <si>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</si>
  <si>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</si>
  <si>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</si>
  <si>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</si>
  <si>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</si>
  <si>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</si>
  <si>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</si>
  <si>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</si>
  <si>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</si>
  <si>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</si>
  <si>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</si>
  <si>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</si>
  <si>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</si>
  <si>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</si>
  <si>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</si>
  <si>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</si>
  <si>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</si>
  <si>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</si>
  <si>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</si>
  <si>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</si>
  <si>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</si>
  <si>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</si>
  <si>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</si>
  <si>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</si>
  <si>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</si>
  <si>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</si>
  <si>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</si>
  <si>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</si>
  <si>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</si>
  <si>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</si>
  <si>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</si>
  <si>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</si>
  <si>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</si>
  <si>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</si>
  <si>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</si>
  <si>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</si>
  <si>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</si>
  <si>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</si>
  <si>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</si>
  <si>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</si>
  <si>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</si>
  <si>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</si>
  <si>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</si>
  <si>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</si>
  <si>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</si>
  <si>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</si>
  <si>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</si>
  <si>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</si>
  <si>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</si>
  <si>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</si>
  <si>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</si>
  <si>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</si>
  <si>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</si>
  <si>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</si>
  <si>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</si>
  <si>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</si>
  <si>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</si>
  <si>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</si>
  <si>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</si>
  <si>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</si>
  <si>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</si>
  <si>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</si>
  <si>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</si>
  <si>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</si>
  <si>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</si>
  <si>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</si>
  <si>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</si>
  <si>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</si>
  <si>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</si>
  <si>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</si>
  <si>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</si>
  <si>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</si>
  <si>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</si>
  <si>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</si>
  <si>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</si>
  <si>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</si>
  <si>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</si>
  <si>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</si>
  <si>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</si>
  <si>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</si>
  <si>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</si>
  <si>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</si>
  <si>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</si>
  <si>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</si>
  <si>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</si>
  <si>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</si>
  <si>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</si>
  <si>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</si>
  <si>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</si>
  <si>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</si>
  <si>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</si>
  <si>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</si>
  <si>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</si>
  <si>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</si>
  <si>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</si>
  <si>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</si>
  <si>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</si>
  <si>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</si>
  <si>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</si>
  <si>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</si>
  <si>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</si>
  <si>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</si>
  <si>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</si>
  <si>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</si>
  <si>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</si>
  <si>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</si>
  <si>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</si>
  <si>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</si>
  <si>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</si>
  <si>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</si>
  <si>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</si>
  <si>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</si>
  <si>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</si>
  <si>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</si>
  <si>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</si>
  <si>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</si>
  <si>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</si>
  <si>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</si>
  <si>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</si>
  <si>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</si>
  <si>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</si>
  <si>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</si>
  <si>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</si>
  <si>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</si>
  <si>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</si>
  <si>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</si>
  <si>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</si>
  <si>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</si>
  <si>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</si>
  <si>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</si>
  <si>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</si>
  <si>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</si>
  <si>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</si>
  <si>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</si>
  <si>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</si>
  <si>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</si>
  <si>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</si>
  <si>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</si>
  <si>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</si>
  <si>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</si>
  <si>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</si>
  <si>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</si>
  <si>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</si>
  <si>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</si>
  <si>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</si>
  <si>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</si>
  <si>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</si>
  <si>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</si>
  <si>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</si>
  <si>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</si>
  <si>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</si>
  <si>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</si>
  <si>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</si>
  <si>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</si>
  <si>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</si>
  <si>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</si>
  <si>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</si>
  <si>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</si>
  <si>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</si>
  <si>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</si>
  <si>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</si>
  <si>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</si>
  <si>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</si>
  <si>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</si>
  <si>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</si>
  <si>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</si>
  <si>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</si>
  <si>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</si>
  <si>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</si>
  <si>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</si>
  <si>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</si>
  <si>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</si>
  <si>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</si>
  <si>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</si>
  <si>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</si>
  <si>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</si>
  <si>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</si>
  <si>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</si>
  <si>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</si>
  <si>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</si>
  <si>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</si>
  <si>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</si>
  <si>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</si>
  <si>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</si>
  <si>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</si>
  <si>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</si>
  <si>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</si>
  <si>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</si>
  <si>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</si>
  <si>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</si>
  <si>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</si>
  <si>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</si>
  <si>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</si>
  <si>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</si>
  <si>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</si>
  <si>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</si>
  <si>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</si>
  <si>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</si>
  <si>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</si>
  <si>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</si>
  <si>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</si>
  <si>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</si>
  <si>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</si>
  <si>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</si>
  <si>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</si>
  <si>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</si>
  <si>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</si>
  <si>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</si>
  <si>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</si>
  <si>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</si>
  <si>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</si>
  <si>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</si>
  <si>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</si>
  <si>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</si>
  <si>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</si>
  <si>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</si>
  <si>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</si>
  <si>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</si>
  <si>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</si>
  <si>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</si>
  <si>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</si>
  <si>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</si>
  <si>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</si>
  <si>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</si>
  <si>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</si>
  <si>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</si>
  <si>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</si>
  <si>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</si>
  <si>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</si>
  <si>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</si>
  <si>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</si>
  <si>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</si>
  <si>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</si>
  <si>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</si>
  <si>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</si>
  <si>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</si>
  <si>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</si>
  <si>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</si>
  <si>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</si>
  <si>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</si>
  <si>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</si>
  <si>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</si>
  <si>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</si>
  <si>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</si>
  <si>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</si>
  <si>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</si>
  <si>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</si>
  <si>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</si>
  <si>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</si>
  <si>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</si>
  <si>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</si>
  <si>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</si>
  <si>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</si>
  <si>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</si>
  <si>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</si>
  <si>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</si>
  <si>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</si>
  <si>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</si>
  <si>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</si>
  <si>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</si>
  <si>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</si>
  <si>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</si>
  <si>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</si>
  <si>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</si>
  <si>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</si>
  <si>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</si>
  <si>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</si>
  <si>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</si>
  <si>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</si>
  <si>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</si>
  <si>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</si>
  <si>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</si>
  <si>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</si>
  <si>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</si>
  <si>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</si>
  <si>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</si>
  <si>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</si>
  <si>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</si>
  <si>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</si>
  <si>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</si>
  <si>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</si>
  <si>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</si>
  <si>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</si>
  <si>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</si>
  <si>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</si>
  <si>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</si>
  <si>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</si>
  <si>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</si>
  <si>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</si>
  <si>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</si>
  <si>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</si>
  <si>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</si>
  <si>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</si>
  <si>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</si>
  <si>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</si>
  <si>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</si>
  <si>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</si>
  <si>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</si>
  <si>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</si>
  <si>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</si>
  <si>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</si>
  <si>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</si>
  <si>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</si>
  <si>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</si>
  <si>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</si>
  <si>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</si>
  <si>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</si>
  <si>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</si>
  <si>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</si>
  <si>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</si>
  <si>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</si>
  <si>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</si>
  <si>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</si>
  <si>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</si>
  <si>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</si>
  <si>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</si>
  <si>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</si>
  <si>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</si>
  <si>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</si>
  <si>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</si>
  <si>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</si>
  <si>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</si>
  <si>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</si>
  <si>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</si>
  <si>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</si>
  <si>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</si>
  <si>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</si>
  <si>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</si>
  <si>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</si>
  <si>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</si>
  <si>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</si>
  <si>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</si>
  <si>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</si>
  <si>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</si>
  <si>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</si>
  <si>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</si>
  <si>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</si>
  <si>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</si>
  <si>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</si>
  <si>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</si>
  <si>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</si>
  <si>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</si>
  <si>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</si>
  <si>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</si>
  <si>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</si>
  <si>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</si>
  <si>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</si>
  <si>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</si>
  <si>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</si>
  <si>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</si>
  <si>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</si>
  <si>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</si>
  <si>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</si>
  <si>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</si>
  <si>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</si>
  <si>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</si>
  <si>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</si>
  <si>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</si>
  <si>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</si>
  <si>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</si>
  <si>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</si>
  <si>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</si>
  <si>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</si>
  <si>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</si>
  <si>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</si>
  <si>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</si>
  <si>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</si>
  <si>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</si>
  <si>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</si>
  <si>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</si>
  <si>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</si>
  <si>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</si>
  <si>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</si>
  <si>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</si>
  <si>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</si>
  <si>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</si>
  <si>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</si>
  <si>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</si>
  <si>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</si>
  <si>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</si>
  <si>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</si>
  <si>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</si>
  <si>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</si>
  <si>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</si>
  <si>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</si>
  <si>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</si>
  <si>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</si>
  <si>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</si>
  <si>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</si>
  <si>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</si>
  <si>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</si>
  <si>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</si>
  <si>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</si>
  <si>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</si>
  <si>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</si>
  <si>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</si>
  <si>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</si>
  <si>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</si>
  <si>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</si>
  <si>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</si>
  <si>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</si>
  <si>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</si>
  <si>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</si>
  <si>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</si>
  <si>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</si>
  <si>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</si>
  <si>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</si>
  <si>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</si>
  <si>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</si>
  <si>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</si>
  <si>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</si>
  <si>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</si>
  <si>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</si>
  <si>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</si>
  <si>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</si>
  <si>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</si>
  <si>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</si>
  <si>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</si>
  <si>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</si>
  <si>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</si>
  <si>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</si>
  <si>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</si>
  <si>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</si>
  <si>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</si>
  <si>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</si>
  <si>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</si>
  <si>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</si>
  <si>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</si>
  <si>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</si>
  <si>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</si>
  <si>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</si>
  <si>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</si>
  <si>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</si>
  <si>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</si>
  <si>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</si>
  <si>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</si>
  <si>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</si>
  <si>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</si>
  <si>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</si>
  <si>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</si>
  <si>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</si>
  <si>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</si>
  <si>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</si>
  <si>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</si>
  <si>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</si>
  <si>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</si>
  <si>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</si>
  <si>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</si>
  <si>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</si>
  <si>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</si>
  <si>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</si>
  <si>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</si>
  <si>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</si>
  <si>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</si>
  <si>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</si>
  <si>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</si>
  <si>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</si>
  <si>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</si>
  <si>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</si>
  <si>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</si>
  <si>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</si>
  <si>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</si>
  <si>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</si>
  <si>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</si>
  <si>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</si>
  <si>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</si>
  <si>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</si>
  <si>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</si>
  <si>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</si>
  <si>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</si>
  <si>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</si>
  <si>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</si>
  <si>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</si>
  <si>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</si>
  <si>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</si>
  <si>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</si>
  <si>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</si>
  <si>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</si>
  <si>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</si>
  <si>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</si>
  <si>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</si>
  <si>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</si>
  <si>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</si>
  <si>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</si>
  <si>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</si>
  <si>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</si>
  <si>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</si>
  <si>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</si>
  <si>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</si>
  <si>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</si>
  <si>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</si>
  <si>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</si>
  <si>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</si>
  <si>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</si>
  <si>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</si>
  <si>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</si>
  <si>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</si>
  <si>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</si>
  <si>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</si>
  <si>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</si>
  <si>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</si>
  <si>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</si>
  <si>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</si>
  <si>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</si>
  <si>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</si>
  <si>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</si>
  <si>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</si>
  <si>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</si>
  <si>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</si>
  <si>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</si>
  <si>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</si>
  <si>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</si>
  <si>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</si>
  <si>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</si>
  <si>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</si>
  <si>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</si>
  <si>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</si>
  <si>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</si>
  <si>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</si>
  <si>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</si>
  <si>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</si>
  <si>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</si>
  <si>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</si>
  <si>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</si>
  <si>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</si>
  <si>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</si>
  <si>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</si>
  <si>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</si>
  <si>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</si>
  <si>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</si>
  <si>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</si>
  <si>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</si>
  <si>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</si>
  <si>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</si>
  <si>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</si>
  <si>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</si>
  <si>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</si>
  <si>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</si>
  <si>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</si>
  <si>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</si>
  <si>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</si>
  <si>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</si>
  <si>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</si>
  <si>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</si>
  <si>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</si>
  <si>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</si>
  <si>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</si>
  <si>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</si>
  <si>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</si>
  <si>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</si>
  <si>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</si>
  <si>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</si>
  <si>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</si>
  <si>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</si>
  <si>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</si>
  <si>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</si>
  <si>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</si>
  <si>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</si>
  <si>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</si>
  <si>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</si>
  <si>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</si>
  <si>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</si>
  <si>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</si>
  <si>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</si>
  <si>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</si>
  <si>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</si>
  <si>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</si>
  <si>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</si>
  <si>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</si>
  <si>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</si>
  <si>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</si>
  <si>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</si>
  <si>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</si>
  <si>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</si>
  <si>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</si>
  <si>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</si>
  <si>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</si>
  <si>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</si>
  <si>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</si>
  <si>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</si>
  <si>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</si>
  <si>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</si>
  <si>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</si>
  <si>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</si>
  <si>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</si>
  <si>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</si>
  <si>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</si>
  <si>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</si>
  <si>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</si>
  <si>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</si>
  <si>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</si>
  <si>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</si>
  <si>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</si>
  <si>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</si>
  <si>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</si>
  <si>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</si>
  <si>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</si>
  <si>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</si>
  <si>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</si>
  <si>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</si>
  <si>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</si>
  <si>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</si>
  <si>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</si>
  <si>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</si>
  <si>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</si>
  <si>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</si>
  <si>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</si>
  <si>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</si>
  <si>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</si>
  <si>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</si>
  <si>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</si>
  <si>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</si>
  <si>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</si>
  <si>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</si>
  <si>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</si>
  <si>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</si>
  <si>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</si>
  <si>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</si>
  <si>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</si>
  <si>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</si>
  <si>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</si>
  <si>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</si>
  <si>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</si>
  <si>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</si>
  <si>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</si>
  <si>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</si>
  <si>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</si>
  <si>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</si>
  <si>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</si>
  <si>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</si>
  <si>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</si>
  <si>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</si>
  <si>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</si>
  <si>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</si>
  <si>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</si>
  <si>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</si>
  <si>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</si>
  <si>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</si>
  <si>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</si>
  <si>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</si>
  <si>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</si>
  <si>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</si>
  <si>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</si>
  <si>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</si>
  <si>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</si>
  <si>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</si>
  <si>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</si>
  <si>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</si>
  <si>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</si>
  <si>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</si>
  <si>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</si>
  <si>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</si>
  <si>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</si>
  <si>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</si>
  <si>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</si>
  <si>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</si>
  <si>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</si>
  <si>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</si>
  <si>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</si>
  <si>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</si>
  <si>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</si>
  <si>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</si>
  <si>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</si>
  <si>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</si>
  <si>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</si>
  <si>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</si>
  <si>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</si>
  <si>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</si>
  <si>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</si>
  <si>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</si>
  <si>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</si>
  <si>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</si>
  <si>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</si>
  <si>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</si>
  <si>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</si>
  <si>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</si>
  <si>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</si>
  <si>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</si>
  <si>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</si>
  <si>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</si>
  <si>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</si>
  <si>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</si>
  <si>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</si>
  <si>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</si>
  <si>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</si>
  <si>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</si>
  <si>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</si>
  <si>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</si>
  <si>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</si>
  <si>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</si>
  <si>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</si>
  <si>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</si>
  <si>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</si>
  <si>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</si>
  <si>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</si>
  <si>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</si>
  <si>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</si>
  <si>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</si>
  <si>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</si>
  <si>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</si>
  <si>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</si>
  <si>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</si>
  <si>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</si>
  <si>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</si>
  <si>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</si>
  <si>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</si>
  <si>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</si>
  <si>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</si>
  <si>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</si>
  <si>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</si>
  <si>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</si>
  <si>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</si>
  <si>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</si>
  <si>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</si>
  <si>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</si>
  <si>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</si>
  <si>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</si>
  <si>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</si>
  <si>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</si>
  <si>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</si>
  <si>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</si>
  <si>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</si>
  <si>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</si>
  <si>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</si>
  <si>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</si>
  <si>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</si>
  <si>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</si>
  <si>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</si>
  <si>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</si>
  <si>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</si>
  <si>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</si>
  <si>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</si>
  <si>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</si>
  <si>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</si>
  <si>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</si>
  <si>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</si>
  <si>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</si>
  <si>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</si>
  <si>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</si>
  <si>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</si>
  <si>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</si>
  <si>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</si>
  <si>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</si>
  <si>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</si>
  <si>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</si>
  <si>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</si>
  <si>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</si>
  <si>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</si>
  <si>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</si>
  <si>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</si>
  <si>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</si>
  <si>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</si>
  <si>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</si>
  <si>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</si>
  <si>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</si>
  <si>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</si>
  <si>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</si>
  <si>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</si>
  <si>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</si>
  <si>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</si>
  <si>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</si>
  <si>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</si>
  <si>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</si>
  <si>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</si>
  <si>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</si>
  <si>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</si>
  <si>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</si>
  <si>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</si>
  <si>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</si>
  <si>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</si>
  <si>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</si>
  <si>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</si>
  <si>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</si>
  <si>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</si>
  <si>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</si>
  <si>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</si>
  <si>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</si>
  <si>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</si>
  <si>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</si>
  <si>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</si>
  <si>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</si>
  <si>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</si>
  <si>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</si>
  <si>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</si>
  <si>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</si>
  <si>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</si>
  <si>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</si>
  <si>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</si>
  <si>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</si>
  <si>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</si>
  <si>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</si>
  <si>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</si>
  <si>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</si>
  <si>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</si>
  <si>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</si>
  <si>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</si>
  <si>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</si>
  <si>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</si>
  <si>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</si>
  <si>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</si>
  <si>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</si>
  <si>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</si>
  <si>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</si>
  <si>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</si>
  <si>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</si>
  <si>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</si>
  <si>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</si>
  <si>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</si>
  <si>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</si>
  <si>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</si>
  <si>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</si>
  <si>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</si>
  <si>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</si>
  <si>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</si>
  <si>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</si>
  <si>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</si>
  <si>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</si>
  <si>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</si>
  <si>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</si>
  <si>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</si>
  <si>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</si>
  <si>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</si>
  <si>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</si>
  <si>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</si>
  <si>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</si>
  <si>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</si>
  <si>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</si>
  <si>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</si>
  <si>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</si>
  <si>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</si>
  <si>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</si>
  <si>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</si>
  <si>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</si>
  <si>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</si>
  <si>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</si>
  <si>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</si>
  <si>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</si>
  <si>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</si>
  <si>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</si>
  <si>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</si>
  <si>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</si>
  <si>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</si>
  <si>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</si>
  <si>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</si>
  <si>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</si>
  <si>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</si>
  <si>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</si>
  <si>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</si>
  <si>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</si>
  <si>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</si>
  <si>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</si>
  <si>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</si>
  <si>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</si>
  <si>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</si>
  <si>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</si>
  <si>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</si>
  <si>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</si>
  <si>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</si>
  <si>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</si>
  <si>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</si>
  <si>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</si>
  <si>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</si>
  <si>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</si>
  <si>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</si>
  <si>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</si>
  <si>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</si>
  <si>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</si>
  <si>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</si>
  <si>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</si>
  <si>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</si>
  <si>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</si>
  <si>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</si>
  <si>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</si>
  <si>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</si>
  <si>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</si>
  <si>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</si>
  <si>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</si>
  <si>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</si>
  <si>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</si>
  <si>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</si>
  <si>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</si>
  <si>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</si>
  <si>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</si>
  <si>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</si>
  <si>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</si>
  <si>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</si>
  <si>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</si>
  <si>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</si>
  <si>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</si>
  <si>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</si>
  <si>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</si>
  <si>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</si>
  <si>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</si>
  <si>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</si>
  <si>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</si>
  <si>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</si>
  <si>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</si>
  <si>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</si>
  <si>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</si>
  <si>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</si>
  <si>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</si>
  <si>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</si>
  <si>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</si>
  <si>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</si>
  <si>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</si>
  <si>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</si>
  <si>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</si>
  <si>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</si>
  <si>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</si>
  <si>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</si>
  <si>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</si>
  <si>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</si>
  <si>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</si>
  <si>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</si>
  <si>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</si>
  <si>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</si>
  <si>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</si>
  <si>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</si>
  <si>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</si>
  <si>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</si>
  <si>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</si>
  <si>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</si>
  <si>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</si>
  <si>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</si>
  <si>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</si>
  <si>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</si>
  <si>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</si>
  <si>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</si>
  <si>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</si>
  <si>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</si>
  <si>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</si>
  <si>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</si>
  <si>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</si>
  <si>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</si>
  <si>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</si>
  <si>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</si>
  <si>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</si>
  <si>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</si>
  <si>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</si>
  <si>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</si>
  <si>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</si>
  <si>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</si>
  <si>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</si>
  <si>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</si>
  <si>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</si>
  <si>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</si>
  <si>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</si>
  <si>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</si>
  <si>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</si>
  <si>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</si>
  <si>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</si>
  <si>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</si>
  <si>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</si>
  <si>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</si>
  <si>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</si>
  <si>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</si>
  <si>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</si>
  <si>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</si>
  <si>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</si>
  <si>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</si>
  <si>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</si>
  <si>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</si>
  <si>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</si>
  <si>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</si>
  <si>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</si>
  <si>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</si>
  <si>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</si>
  <si>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</si>
  <si>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</si>
  <si>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</si>
  <si>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</si>
  <si>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</si>
  <si>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</si>
  <si>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</si>
  <si>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</si>
  <si>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</si>
  <si>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</si>
  <si>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</si>
  <si>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</si>
  <si>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</si>
  <si>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</si>
  <si>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</si>
  <si>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</si>
  <si>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</si>
  <si>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</si>
  <si>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</si>
  <si>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</si>
  <si>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</si>
  <si>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</si>
  <si>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</si>
  <si>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</si>
  <si>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</si>
  <si>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</si>
  <si>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</si>
  <si>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</si>
  <si>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</si>
  <si>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</si>
  <si>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</si>
  <si>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</si>
  <si>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</si>
  <si>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</si>
  <si>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</si>
  <si>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</si>
  <si>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</si>
  <si>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</si>
  <si>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</si>
  <si>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</si>
  <si>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</si>
  <si>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</si>
  <si>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</si>
  <si>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</si>
  <si>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</si>
  <si>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</si>
  <si>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</si>
  <si>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</si>
  <si>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</si>
  <si>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</si>
  <si>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</si>
  <si>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</si>
  <si>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</si>
  <si>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</si>
  <si>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</si>
  <si>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</si>
  <si>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</si>
  <si>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</si>
  <si>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</si>
  <si>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</si>
  <si>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</si>
  <si>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</si>
  <si>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</si>
  <si>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</si>
  <si>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</si>
  <si>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</si>
  <si>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</si>
  <si>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</si>
  <si>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</si>
  <si>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</si>
  <si>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</si>
  <si>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</si>
  <si>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</si>
  <si>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</si>
  <si>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</si>
  <si>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</si>
  <si>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</si>
  <si>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</si>
  <si>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</si>
  <si>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</si>
  <si>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</si>
  <si>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</si>
  <si>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</si>
  <si>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</si>
  <si>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</si>
  <si>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</si>
  <si>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</si>
  <si>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</si>
  <si>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</si>
  <si>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</si>
  <si>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</si>
  <si>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</si>
  <si>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</si>
  <si>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</si>
  <si>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</si>
  <si>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</si>
  <si>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</si>
  <si>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</si>
  <si>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</si>
  <si>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</si>
  <si>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</si>
  <si>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</si>
  <si>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</si>
  <si>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</si>
  <si>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</si>
  <si>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</si>
  <si>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</si>
  <si>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</si>
  <si>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</si>
  <si>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</si>
  <si>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</si>
  <si>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</si>
  <si>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</si>
  <si>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</si>
  <si>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</si>
  <si>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</si>
  <si>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</si>
  <si>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</si>
  <si>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</si>
  <si>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</si>
  <si>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</si>
  <si>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</si>
  <si>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</si>
  <si>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</si>
  <si>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</si>
  <si>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</si>
  <si>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</si>
  <si>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</si>
  <si>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</si>
  <si>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</si>
  <si>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</si>
  <si>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</si>
  <si>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</si>
  <si>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</si>
  <si>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</si>
  <si>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</si>
  <si>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</si>
  <si>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</si>
  <si>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</si>
  <si>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</si>
  <si>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</si>
  <si>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</si>
  <si>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</si>
  <si>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</si>
  <si>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</si>
  <si>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</si>
  <si>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</si>
  <si>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</si>
  <si>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</si>
  <si>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</si>
  <si>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</si>
  <si>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</si>
  <si>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</si>
  <si>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</si>
  <si>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</si>
  <si>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</si>
  <si>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</si>
  <si>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</si>
  <si>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</si>
  <si>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</si>
  <si>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</si>
  <si>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</si>
  <si>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</si>
  <si>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</si>
  <si>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</si>
  <si>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</si>
  <si>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</si>
  <si>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</si>
  <si>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</si>
  <si>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</si>
  <si>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</si>
  <si>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</si>
  <si>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</si>
  <si>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</si>
  <si>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</si>
  <si>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</si>
  <si>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</si>
  <si>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</si>
  <si>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</si>
  <si>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</si>
  <si>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</si>
  <si>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</si>
  <si>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</si>
  <si>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</si>
  <si>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</si>
  <si>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</si>
  <si>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</si>
  <si>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</si>
  <si>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</si>
  <si>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</si>
  <si>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</si>
  <si>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</si>
  <si>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</si>
  <si>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</si>
  <si>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</si>
  <si>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</si>
  <si>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</si>
  <si>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</si>
  <si>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</si>
  <si>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</si>
  <si>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</si>
  <si>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</si>
  <si>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</si>
  <si>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</si>
  <si>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</si>
  <si>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</si>
  <si>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</si>
  <si>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</si>
  <si>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</si>
  <si>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</si>
  <si>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</si>
  <si>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</si>
  <si>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</si>
  <si>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</si>
  <si>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</si>
  <si>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</si>
  <si>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</si>
  <si>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</si>
  <si>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</si>
  <si>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</si>
  <si>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</si>
  <si>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</si>
  <si>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</si>
  <si>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</si>
  <si>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</si>
  <si>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</si>
  <si>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</si>
  <si>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</si>
  <si>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</si>
  <si>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</si>
  <si>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</si>
  <si>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</si>
  <si>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</si>
  <si>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</si>
  <si>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</si>
  <si>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</si>
  <si>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</si>
  <si>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</si>
  <si>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</si>
  <si>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</si>
  <si>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</si>
  <si>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</si>
  <si>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</si>
  <si>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</si>
  <si>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</si>
  <si>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</si>
  <si>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</si>
  <si>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</si>
  <si>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</si>
  <si>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</si>
  <si>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</si>
  <si>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</si>
  <si>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</si>
  <si>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</si>
  <si>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</si>
  <si>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</si>
  <si>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</si>
  <si>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</si>
  <si>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</si>
  <si>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</si>
  <si>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</si>
  <si>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</si>
  <si>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</si>
  <si>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</si>
  <si>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</si>
  <si>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</si>
  <si>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</si>
  <si>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</si>
  <si>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</si>
  <si>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</si>
  <si>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</si>
  <si>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</si>
  <si>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</si>
  <si>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</si>
  <si>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</si>
  <si>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</si>
  <si>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</si>
  <si>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</si>
  <si>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</si>
  <si>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</si>
  <si>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</si>
  <si>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</si>
  <si>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</si>
  <si>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</si>
  <si>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</si>
  <si>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</si>
  <si>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</si>
  <si>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</si>
  <si>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</si>
  <si>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</si>
  <si>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</si>
  <si>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</si>
  <si>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</si>
  <si>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</si>
  <si>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</si>
  <si>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</si>
  <si>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</si>
  <si>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</si>
  <si>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</si>
  <si>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</si>
  <si>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</si>
  <si>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</si>
  <si>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</si>
  <si>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</si>
  <si>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</si>
  <si>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</si>
  <si>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</si>
  <si>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</si>
  <si>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</si>
  <si>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</si>
  <si>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</si>
  <si>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</si>
  <si>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</si>
  <si>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</si>
  <si>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</si>
  <si>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</si>
  <si>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</si>
  <si>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</si>
  <si>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</si>
  <si>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</si>
  <si>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</si>
  <si>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</si>
  <si>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</si>
  <si>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</si>
  <si>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</si>
  <si>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</si>
  <si>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</si>
  <si>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</si>
  <si>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</si>
  <si>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</si>
  <si>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</si>
  <si>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</si>
  <si>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</si>
  <si>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</si>
  <si>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</si>
  <si>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</si>
  <si>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</si>
  <si>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</si>
  <si>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</si>
  <si>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</si>
  <si>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</si>
  <si>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</si>
  <si>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</si>
  <si>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</si>
  <si>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</si>
  <si>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</si>
  <si>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</si>
  <si>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</si>
  <si>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</si>
  <si>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</si>
  <si>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</si>
  <si>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</si>
  <si>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</si>
  <si>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</si>
  <si>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</si>
  <si>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</si>
  <si>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</si>
  <si>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</si>
  <si>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</si>
  <si>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</si>
  <si>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</si>
  <si>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</si>
  <si>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</si>
  <si>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</si>
  <si>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</si>
  <si>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</si>
  <si>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</si>
  <si>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</si>
  <si>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</si>
  <si>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</si>
  <si>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</si>
  <si>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</si>
  <si>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</si>
  <si>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</si>
  <si>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</si>
  <si>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</si>
  <si>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</si>
  <si>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</si>
  <si>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</si>
  <si>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</si>
  <si>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</si>
  <si>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</si>
  <si>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</si>
  <si>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</si>
  <si>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</si>
  <si>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</si>
  <si>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</si>
  <si>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</si>
  <si>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</si>
  <si>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</si>
  <si>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</si>
  <si>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</si>
  <si>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</si>
  <si>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</si>
  <si>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</si>
  <si>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</si>
  <si>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</si>
  <si>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</si>
  <si>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</si>
  <si>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</si>
  <si>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</si>
  <si>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</si>
  <si>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</si>
  <si>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</si>
  <si>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</si>
  <si>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</si>
  <si>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</si>
  <si>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</si>
  <si>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</si>
  <si>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</si>
  <si>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</si>
  <si>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</si>
  <si>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</si>
  <si>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</si>
  <si>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</si>
  <si>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</si>
  <si>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</si>
  <si>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</si>
  <si>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</si>
  <si>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</si>
  <si>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</si>
  <si>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</si>
  <si>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</si>
  <si>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</si>
  <si>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</si>
  <si>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</si>
  <si>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</si>
  <si>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</si>
  <si>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</si>
  <si>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</si>
  <si>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</si>
  <si>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</si>
  <si>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</si>
  <si>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</si>
  <si>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</si>
  <si>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</si>
  <si>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</si>
  <si>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</si>
  <si>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</si>
  <si>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</si>
  <si>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</si>
  <si>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</si>
  <si>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</si>
  <si>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</si>
  <si>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</si>
  <si>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</si>
  <si>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</si>
  <si>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</si>
  <si>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</si>
  <si>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</si>
  <si>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</si>
  <si>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</si>
  <si>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</si>
  <si>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</si>
  <si>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</si>
  <si>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</si>
  <si>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</si>
  <si>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</si>
  <si>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</si>
  <si>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</si>
  <si>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</si>
  <si>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</si>
  <si>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</si>
  <si>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</si>
  <si>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</si>
  <si>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</si>
  <si>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</si>
  <si>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</si>
  <si>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</si>
  <si>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</si>
  <si>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</si>
  <si>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</si>
  <si>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</si>
  <si>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</si>
  <si>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</si>
  <si>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</si>
  <si>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</si>
  <si>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</si>
  <si>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</si>
  <si>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</si>
  <si>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</si>
  <si>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</si>
  <si>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</si>
  <si>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</si>
  <si>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</si>
  <si>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</si>
  <si>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</si>
  <si>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</si>
  <si>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</si>
  <si>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</si>
  <si>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</si>
  <si>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</si>
  <si>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</si>
  <si>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</si>
  <si>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</si>
  <si>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</si>
  <si>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</si>
  <si>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</si>
  <si>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</si>
  <si>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</si>
  <si>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</si>
  <si>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</si>
  <si>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</si>
  <si>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</si>
  <si>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</si>
  <si>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</si>
  <si>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</si>
  <si>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</si>
  <si>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</si>
  <si>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</si>
  <si>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</si>
  <si>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</si>
  <si>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</si>
  <si>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</si>
  <si>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</si>
  <si>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</si>
  <si>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</si>
  <si>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</si>
  <si>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</si>
  <si>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</si>
  <si>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</si>
  <si>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</si>
  <si>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</si>
  <si>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</si>
  <si>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</si>
  <si>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</si>
  <si>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</si>
  <si>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</si>
  <si>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</si>
  <si>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</si>
  <si>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</si>
  <si>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</si>
  <si>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</si>
  <si>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</si>
  <si>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</si>
  <si>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</si>
  <si>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</si>
  <si>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</si>
  <si>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</si>
  <si>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</si>
  <si>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</si>
  <si>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</si>
  <si>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</si>
  <si>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</si>
  <si>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</si>
  <si>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</si>
  <si>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</si>
  <si>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</si>
  <si>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</si>
  <si>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</si>
  <si>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</si>
  <si>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</si>
  <si>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</si>
  <si>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</si>
  <si>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</si>
  <si>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</si>
  <si>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</si>
  <si>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</si>
  <si>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</si>
  <si>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</si>
  <si>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</si>
  <si>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</si>
  <si>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</si>
  <si>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</si>
  <si>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</si>
  <si>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</si>
  <si>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</si>
  <si>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</si>
  <si>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</si>
  <si>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</si>
  <si>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</si>
  <si>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</si>
  <si>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</si>
  <si>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</si>
  <si>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</si>
  <si>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</si>
  <si>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</si>
  <si>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</si>
  <si>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</si>
  <si>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</si>
  <si>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</si>
  <si>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</si>
  <si>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</si>
  <si>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</si>
  <si>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</si>
  <si>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</si>
  <si>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</si>
  <si>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</si>
  <si>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</si>
  <si>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</si>
  <si>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</si>
  <si>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</si>
  <si>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</si>
  <si>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</si>
  <si>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</si>
  <si>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</si>
  <si>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</si>
  <si>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</si>
  <si>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</si>
  <si>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</si>
  <si>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</si>
  <si>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</si>
  <si>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</si>
  <si>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</si>
  <si>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</si>
  <si>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</si>
  <si>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</si>
  <si>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</si>
  <si>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</si>
  <si>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</si>
  <si>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</si>
  <si>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</si>
  <si>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</si>
  <si>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</si>
  <si>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</si>
  <si>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</si>
  <si>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</si>
  <si>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</si>
  <si>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</si>
  <si>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</si>
  <si>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</si>
  <si>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</si>
  <si>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</si>
  <si>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</si>
  <si>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</si>
  <si>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</si>
  <si>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</si>
  <si>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</si>
  <si>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</si>
  <si>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</si>
  <si>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</si>
  <si>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</si>
  <si>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</si>
  <si>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</si>
  <si>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</si>
  <si>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</si>
  <si>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</si>
  <si>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</si>
  <si>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</si>
  <si>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</si>
  <si>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</si>
  <si>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</si>
  <si>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</si>
  <si>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</si>
  <si>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</si>
  <si>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</si>
  <si>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</si>
  <si>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</si>
  <si>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</si>
  <si>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</si>
  <si>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</si>
  <si>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</si>
  <si>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</si>
  <si>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</si>
  <si>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</si>
  <si>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</si>
  <si>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</si>
  <si>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</si>
  <si>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</si>
  <si>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</si>
  <si>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</si>
  <si>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</si>
  <si>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</si>
  <si>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</si>
  <si>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</si>
  <si>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</si>
  <si>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</si>
  <si>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</si>
  <si>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</si>
  <si>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</si>
  <si>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</si>
  <si>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</si>
  <si>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</si>
  <si>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</si>
  <si>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</si>
  <si>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</si>
  <si>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</si>
  <si>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</si>
  <si>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</si>
  <si>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</si>
  <si>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</si>
  <si>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</si>
  <si>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</si>
  <si>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</si>
  <si>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</si>
  <si>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</si>
  <si>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</si>
  <si>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</si>
  <si>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</si>
  <si>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</si>
  <si>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</si>
  <si>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</si>
  <si>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</si>
  <si>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</si>
  <si>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</si>
  <si>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</si>
  <si>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</si>
  <si>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</si>
  <si>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</si>
  <si>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</si>
  <si>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</si>
  <si>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</si>
  <si>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</si>
  <si>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</si>
  <si>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</si>
  <si>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</si>
  <si>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</si>
  <si>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</si>
  <si>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</si>
  <si>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</si>
  <si>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</si>
  <si>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</si>
  <si>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</si>
  <si>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</si>
  <si>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</si>
  <si>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</si>
  <si>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</si>
  <si>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</si>
  <si>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</si>
  <si>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</si>
  <si>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</si>
  <si>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</si>
  <si>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</si>
  <si>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</si>
  <si>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</si>
  <si>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</si>
  <si>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</si>
  <si>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</si>
  <si>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</si>
  <si>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</si>
  <si>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</si>
  <si>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</si>
  <si>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</si>
  <si>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</si>
  <si>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</si>
  <si>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</si>
  <si>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</si>
  <si>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</si>
  <si>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</si>
  <si>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</si>
  <si>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</si>
  <si>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</si>
  <si>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</si>
  <si>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</si>
  <si>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</si>
  <si>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</si>
  <si>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</si>
  <si>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</si>
  <si>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</si>
  <si>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</si>
  <si>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</si>
  <si>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</si>
  <si>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</si>
  <si>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</si>
  <si>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</si>
  <si>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</si>
  <si>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</si>
  <si>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</si>
  <si>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</si>
  <si>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</si>
  <si>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</si>
  <si>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</si>
  <si>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</si>
  <si>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</si>
  <si>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</si>
  <si>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</si>
  <si>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</si>
  <si>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</si>
  <si>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</si>
  <si>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</si>
  <si>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</si>
  <si>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</si>
  <si>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</si>
  <si>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</si>
  <si>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</si>
  <si>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</si>
  <si>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</si>
  <si>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</si>
  <si>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</si>
  <si>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</si>
  <si>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</si>
  <si>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</si>
  <si>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</si>
  <si>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</si>
  <si>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</si>
  <si>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</si>
  <si>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</si>
  <si>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</si>
  <si>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</si>
  <si>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</si>
  <si>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</si>
  <si>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</si>
  <si>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</si>
  <si>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</si>
  <si>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</si>
  <si>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</si>
  <si>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</si>
  <si>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</si>
  <si>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</si>
  <si>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</si>
  <si>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</si>
  <si>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</si>
  <si>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</si>
  <si>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</si>
  <si>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</si>
  <si>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</si>
  <si>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</si>
  <si>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</si>
  <si>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</si>
  <si>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</si>
  <si>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</si>
  <si>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</si>
  <si>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</si>
  <si>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</si>
  <si>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</si>
  <si>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</si>
  <si>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</si>
  <si>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</si>
  <si>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</si>
  <si>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</si>
  <si>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</si>
  <si>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</si>
  <si>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</si>
  <si>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</si>
  <si>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</si>
  <si>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</si>
  <si>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</si>
  <si>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</si>
  <si>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</si>
  <si>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</si>
  <si>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</si>
  <si>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</si>
  <si>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</si>
  <si>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</si>
  <si>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</si>
  <si>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</si>
  <si>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</si>
  <si>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</si>
  <si>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</si>
  <si>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</si>
  <si>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</si>
  <si>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</si>
  <si>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</si>
  <si>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</si>
  <si>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</si>
  <si>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</si>
  <si>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</si>
  <si>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</si>
  <si>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</si>
  <si>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</si>
  <si>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</si>
  <si>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</si>
  <si>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</si>
  <si>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</si>
  <si>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</si>
  <si>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</si>
  <si>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</si>
  <si>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</si>
  <si>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</si>
  <si>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</si>
  <si>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</si>
  <si>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</si>
  <si>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</si>
  <si>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</si>
  <si>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</si>
  <si>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</si>
  <si>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</si>
  <si>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</si>
  <si>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</si>
  <si>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</si>
  <si>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</si>
  <si>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</si>
  <si>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</si>
  <si>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</si>
  <si>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</si>
  <si>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</si>
  <si>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</si>
  <si>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</si>
  <si>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</si>
  <si>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</si>
  <si>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</si>
  <si>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</si>
  <si>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</si>
  <si>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</si>
  <si>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</si>
  <si>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</si>
  <si>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</si>
  <si>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</si>
  <si>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</si>
  <si>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</si>
  <si>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</si>
  <si>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</si>
  <si>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</si>
  <si>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</si>
  <si>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</si>
  <si>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</si>
  <si>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</si>
  <si>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</si>
  <si>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</si>
  <si>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</si>
  <si>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</si>
  <si>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</si>
  <si>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</si>
  <si>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</si>
  <si>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</si>
  <si>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</si>
  <si>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</si>
  <si>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</si>
  <si>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</si>
  <si>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</si>
  <si>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</si>
  <si>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</si>
  <si>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</si>
  <si>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</si>
  <si>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</si>
  <si>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</si>
  <si>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</si>
  <si>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</si>
  <si>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</si>
  <si>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</si>
  <si>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</si>
  <si>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</si>
  <si>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</si>
  <si>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</si>
  <si>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</si>
  <si>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</si>
  <si>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</si>
  <si>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</si>
  <si>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</si>
  <si>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</si>
  <si>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</si>
  <si>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</si>
  <si>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</si>
  <si>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</si>
  <si>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</si>
  <si>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</si>
  <si>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</si>
  <si>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</si>
  <si>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</si>
  <si>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</si>
  <si>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</si>
  <si>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</si>
  <si>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</si>
  <si>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</si>
  <si>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</si>
  <si>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</si>
  <si>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</si>
  <si>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</si>
  <si>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</si>
  <si>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</si>
  <si>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</si>
  <si>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</si>
  <si>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</si>
  <si>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</si>
  <si>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</si>
  <si>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</si>
  <si>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</si>
  <si>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</si>
  <si>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</si>
  <si>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</si>
  <si>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</si>
  <si>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</si>
  <si>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</si>
  <si>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</si>
  <si>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</si>
  <si>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</si>
  <si>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</si>
  <si>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</si>
  <si>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</si>
  <si>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</si>
  <si>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</si>
  <si>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</si>
  <si>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</si>
  <si>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</si>
  <si>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</si>
  <si>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</si>
  <si>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</si>
  <si>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</si>
  <si>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</si>
  <si>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</si>
  <si>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</si>
  <si>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</si>
  <si>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</si>
  <si>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</si>
  <si>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</si>
  <si>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</si>
  <si>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</si>
  <si>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</si>
  <si>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</si>
  <si>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</si>
  <si>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</si>
  <si>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</si>
  <si>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</si>
  <si>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</si>
  <si>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</si>
  <si>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</si>
  <si>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</si>
  <si>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</si>
  <si>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</si>
  <si>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</si>
  <si>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</si>
  <si>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</si>
  <si>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</si>
  <si>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</si>
  <si>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</si>
  <si>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</si>
  <si>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</si>
  <si>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</si>
  <si>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</si>
  <si>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</si>
  <si>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</si>
  <si>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</si>
  <si>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</si>
  <si>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</si>
  <si>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</si>
  <si>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</si>
  <si>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</si>
  <si>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</si>
  <si>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</si>
  <si>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</si>
  <si>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</si>
  <si>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</si>
  <si>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</si>
  <si>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</si>
  <si>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</si>
  <si>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</si>
  <si>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</si>
  <si>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</si>
  <si>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</si>
  <si>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</si>
  <si>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</si>
  <si>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</si>
  <si>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</si>
  <si>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</si>
  <si>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</si>
  <si>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</si>
  <si>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</si>
  <si>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</si>
  <si>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</si>
  <si>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</si>
  <si>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</si>
  <si>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</si>
  <si>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</si>
  <si>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</si>
  <si>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</si>
  <si>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</si>
  <si>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</si>
  <si>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</si>
  <si>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</si>
  <si>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</si>
  <si>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</si>
  <si>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</si>
  <si>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</si>
  <si>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</si>
  <si>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</si>
  <si>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</si>
  <si>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</si>
  <si>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</si>
  <si>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</si>
  <si>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</si>
  <si>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</si>
  <si>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</si>
  <si>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</si>
  <si>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</si>
  <si>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</si>
  <si>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</si>
  <si>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</si>
  <si>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</si>
  <si>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</si>
  <si>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</si>
  <si>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</si>
  <si>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</si>
  <si>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</si>
  <si>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</si>
  <si>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</si>
  <si>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</si>
  <si>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</si>
  <si>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</si>
  <si>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</si>
  <si>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</si>
  <si>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</si>
  <si>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</si>
  <si>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</si>
  <si>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</si>
  <si>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</si>
  <si>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</si>
  <si>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</si>
  <si>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</si>
  <si>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</si>
  <si>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</si>
  <si>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</si>
  <si>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</si>
  <si>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</si>
  <si>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</si>
  <si>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</si>
  <si>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</si>
  <si>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</si>
  <si>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</si>
  <si>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</si>
  <si>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</si>
  <si>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</si>
  <si>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</si>
  <si>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</si>
  <si>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</si>
  <si>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</si>
  <si>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</si>
  <si>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</si>
  <si>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</si>
  <si>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</si>
  <si>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</si>
  <si>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</si>
  <si>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</si>
  <si>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</si>
  <si>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</si>
  <si>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</si>
  <si>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</si>
  <si>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</si>
  <si>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</si>
  <si>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</si>
  <si>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</si>
  <si>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</si>
  <si>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</si>
  <si>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</si>
  <si>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</si>
  <si>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</si>
  <si>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</si>
  <si>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</si>
  <si>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</si>
  <si>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</si>
  <si>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</si>
  <si>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</si>
  <si>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</si>
  <si>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</si>
  <si>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</si>
  <si>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</si>
  <si>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</si>
  <si>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</si>
  <si>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</si>
  <si>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</si>
  <si>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</si>
  <si>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</si>
  <si>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</si>
  <si>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</si>
  <si>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</si>
  <si>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</si>
  <si>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</si>
  <si>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</si>
  <si>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</si>
  <si>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</si>
  <si>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</si>
  <si>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</si>
  <si>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</si>
  <si>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</si>
  <si>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</si>
  <si>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</si>
  <si>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</si>
  <si>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</si>
  <si>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</si>
  <si>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</si>
  <si>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</si>
  <si>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</si>
  <si>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</si>
  <si>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</si>
  <si>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</si>
  <si>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</si>
  <si>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</si>
  <si>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</si>
  <si>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</si>
  <si>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</si>
  <si>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</si>
  <si>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</si>
  <si>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</si>
  <si>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</si>
  <si>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</si>
  <si>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</si>
  <si>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</si>
  <si>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</si>
  <si>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</si>
  <si>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</si>
  <si>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</si>
  <si>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</si>
  <si>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</si>
  <si>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</si>
  <si>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</si>
  <si>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</si>
  <si>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</si>
  <si>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</si>
  <si>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</si>
  <si>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</si>
  <si>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</si>
  <si>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</si>
  <si>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</si>
  <si>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</si>
  <si>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</si>
  <si>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</si>
  <si>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</si>
  <si>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</si>
  <si>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</si>
  <si>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</si>
  <si>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</si>
  <si>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</si>
  <si>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</si>
  <si>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</si>
  <si>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</si>
  <si>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</si>
  <si>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</si>
  <si>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</si>
  <si>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</si>
  <si>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</si>
  <si>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</si>
  <si>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</si>
  <si>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</si>
  <si>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</si>
  <si>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</si>
  <si>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</si>
  <si>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</si>
  <si>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</si>
  <si>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</si>
  <si>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</si>
  <si>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</si>
  <si>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</si>
  <si>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</si>
  <si>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</si>
  <si>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</si>
  <si>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</si>
  <si>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</si>
  <si>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</si>
  <si>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</si>
  <si>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</si>
  <si>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</si>
  <si>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</si>
  <si>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</si>
  <si>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</si>
  <si>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</si>
  <si>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</si>
  <si>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</si>
  <si>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</si>
  <si>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</si>
  <si>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</si>
  <si>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</si>
  <si>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</si>
  <si>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</si>
  <si>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</si>
  <si>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</si>
  <si>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</si>
  <si>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</si>
  <si>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</si>
  <si>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</si>
  <si>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</si>
  <si>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</si>
  <si>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</si>
  <si>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</si>
  <si>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</si>
  <si>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</si>
  <si>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</si>
  <si>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</si>
  <si>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</si>
  <si>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</si>
  <si>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</si>
  <si>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</si>
  <si>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</si>
  <si>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</si>
  <si>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</si>
  <si>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</si>
  <si>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</si>
  <si>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</si>
  <si>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</si>
  <si>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</si>
  <si>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</si>
  <si>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</si>
  <si>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</si>
  <si>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</si>
  <si>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</si>
  <si>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</si>
  <si>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</si>
  <si>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</si>
  <si>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</si>
  <si>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</si>
  <si>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</si>
  <si>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</si>
  <si>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</si>
  <si>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</si>
  <si>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</si>
  <si>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</si>
  <si>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</si>
  <si>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</si>
  <si>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</si>
  <si>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</si>
  <si>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</si>
  <si>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</si>
  <si>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</si>
  <si>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</si>
  <si>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</si>
  <si>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</si>
  <si>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</si>
  <si>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</si>
  <si>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</si>
  <si>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</si>
  <si>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</si>
  <si>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</si>
  <si>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</si>
  <si>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</si>
  <si>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</si>
  <si>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</si>
  <si>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</si>
  <si>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</si>
  <si>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</si>
  <si>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</si>
  <si>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</si>
  <si>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</si>
  <si>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</si>
  <si>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</si>
  <si>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</si>
  <si>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</si>
  <si>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</si>
  <si>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</si>
  <si>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</si>
  <si>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</si>
  <si>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</si>
  <si>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</si>
  <si>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</si>
  <si>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</si>
  <si>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</si>
  <si>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</si>
  <si>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</si>
  <si>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</si>
  <si>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</si>
  <si>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</si>
  <si>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</si>
  <si>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</si>
  <si>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</si>
  <si>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</si>
  <si>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</si>
  <si>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</si>
  <si>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</si>
  <si>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</si>
  <si>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</si>
  <si>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</si>
  <si>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</si>
  <si>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</si>
  <si>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</si>
  <si>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</si>
  <si>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</si>
  <si>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</si>
  <si>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</si>
  <si>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</si>
  <si>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</si>
  <si>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</si>
  <si>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</si>
  <si>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</si>
  <si>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</si>
  <si>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</si>
  <si>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</si>
  <si>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</si>
  <si>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</si>
  <si>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</si>
  <si>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</si>
  <si>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</si>
  <si>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</si>
  <si>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</si>
  <si>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</si>
  <si>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</si>
  <si>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</si>
  <si>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</si>
  <si>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</si>
  <si>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</si>
  <si>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</si>
  <si>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</si>
  <si>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</si>
  <si>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</si>
  <si>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</si>
  <si>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</si>
  <si>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</si>
  <si>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</si>
  <si>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</si>
  <si>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</si>
  <si>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</si>
  <si>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</si>
  <si>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</si>
  <si>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</si>
  <si>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</si>
  <si>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</si>
  <si>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</si>
  <si>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</si>
  <si>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</si>
  <si>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</si>
  <si>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</si>
  <si>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</si>
  <si>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</si>
  <si>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</si>
  <si>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</si>
  <si>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</si>
  <si>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</si>
  <si>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</si>
  <si>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</si>
  <si>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</si>
  <si>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</si>
  <si>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</si>
  <si>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</si>
  <si>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</si>
  <si>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</si>
  <si>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</si>
  <si>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</si>
  <si>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</si>
  <si>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</si>
  <si>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</si>
  <si>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</si>
  <si>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</si>
  <si>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</si>
  <si>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</si>
  <si>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</si>
  <si>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</si>
  <si>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</si>
  <si>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</si>
  <si>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</si>
  <si>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</si>
  <si>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</si>
  <si>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</si>
  <si>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</si>
  <si>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</si>
  <si>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</si>
  <si>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</si>
  <si>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</si>
  <si>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</si>
  <si>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</si>
  <si>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</si>
  <si>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</si>
  <si>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</si>
  <si>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</si>
  <si>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</si>
  <si>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</si>
  <si>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</si>
  <si>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</si>
  <si>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</si>
  <si>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</si>
  <si>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</si>
  <si>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</si>
  <si>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</si>
  <si>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</si>
  <si>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</si>
  <si>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</si>
  <si>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</si>
  <si>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</si>
  <si>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</si>
  <si>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</si>
  <si>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</si>
  <si>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</si>
  <si>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</si>
  <si>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</si>
  <si>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</si>
  <si>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</si>
  <si>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</si>
  <si>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</si>
  <si>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</si>
  <si>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</si>
  <si>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</si>
  <si>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</si>
  <si>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</si>
  <si>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</si>
  <si>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</si>
  <si>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</si>
  <si>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</si>
  <si>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</si>
  <si>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</si>
  <si>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</si>
  <si>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</si>
  <si>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</si>
  <si>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</si>
  <si>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</si>
  <si>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</si>
  <si>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</si>
  <si>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</si>
  <si>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</si>
  <si>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</si>
  <si>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</si>
  <si>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</si>
  <si>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</si>
  <si>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</si>
  <si>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</si>
  <si>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</si>
  <si>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</si>
  <si>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</si>
  <si>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</si>
  <si>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</si>
  <si>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</si>
  <si>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</si>
  <si>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</si>
  <si>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</si>
  <si>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</si>
  <si>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</si>
  <si>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</si>
  <si>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</si>
  <si>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</si>
  <si>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</si>
  <si>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</si>
  <si>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</si>
  <si>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</si>
  <si>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</si>
  <si>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</si>
  <si>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</si>
  <si>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</si>
  <si>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</si>
  <si>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</si>
  <si>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</si>
  <si>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</si>
  <si>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</si>
  <si>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</si>
  <si>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</si>
  <si>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</si>
  <si>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</si>
  <si>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</si>
  <si>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</si>
  <si>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</si>
  <si>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</si>
  <si>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</si>
  <si>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</si>
  <si>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</si>
  <si>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</si>
  <si>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</si>
  <si>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</si>
  <si>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</si>
  <si>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</si>
  <si>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</si>
  <si>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</si>
  <si>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</si>
  <si>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</si>
  <si>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</si>
  <si>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</si>
  <si>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</si>
  <si>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</si>
  <si>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</si>
  <si>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</si>
  <si>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</si>
  <si>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</si>
  <si>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</si>
  <si>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</si>
  <si>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</si>
  <si>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</si>
  <si>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</si>
  <si>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</si>
  <si>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</si>
  <si>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</si>
  <si>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</si>
  <si>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</si>
  <si>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</si>
  <si>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</si>
  <si>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</si>
  <si>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</si>
  <si>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</si>
  <si>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</si>
  <si>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</si>
  <si>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</si>
  <si>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</si>
  <si>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</si>
  <si>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</si>
  <si>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</si>
  <si>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</si>
  <si>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</si>
  <si>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</si>
  <si>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</si>
  <si>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</si>
  <si>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</si>
  <si>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</si>
  <si>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</si>
  <si>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</si>
  <si>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</si>
  <si>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</si>
  <si>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</si>
  <si>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</si>
  <si>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</si>
  <si>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</si>
  <si>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</si>
  <si>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</si>
  <si>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</si>
  <si>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</si>
  <si>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</si>
  <si>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</si>
  <si>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</si>
  <si>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</si>
  <si>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</si>
  <si>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</si>
  <si>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</si>
  <si>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</si>
  <si>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</si>
  <si>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</si>
  <si>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</si>
  <si>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</si>
  <si>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</si>
  <si>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</si>
  <si>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</si>
  <si>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</si>
  <si>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</si>
  <si>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</si>
  <si>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</si>
  <si>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</si>
  <si>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</si>
  <si>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</si>
  <si>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</si>
  <si>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</si>
  <si>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</si>
  <si>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</si>
  <si>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</si>
  <si>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</si>
  <si>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</si>
  <si>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</si>
  <si>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</si>
  <si>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</si>
  <si>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</si>
  <si>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</si>
  <si>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</si>
  <si>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</si>
  <si>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</si>
  <si>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</si>
  <si>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</si>
  <si>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</si>
  <si>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</si>
  <si>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</si>
  <si>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</si>
  <si>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</si>
  <si>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</si>
  <si>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</si>
  <si>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</si>
  <si>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</si>
  <si>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</si>
  <si>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</si>
  <si>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</si>
  <si>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</si>
  <si>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</si>
  <si>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</si>
  <si>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</si>
  <si>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</si>
  <si>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</si>
  <si>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</si>
  <si>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</si>
  <si>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</si>
  <si>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</si>
  <si>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</si>
  <si>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</si>
  <si>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</si>
  <si>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</si>
  <si>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</si>
  <si>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</si>
  <si>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</si>
  <si>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</si>
  <si>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</si>
  <si>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</si>
  <si>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</si>
  <si>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</si>
  <si>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</si>
  <si>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</si>
  <si>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</si>
  <si>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</si>
  <si>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</si>
  <si>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</si>
  <si>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</si>
  <si>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</si>
  <si>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</si>
  <si>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</si>
  <si>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</si>
  <si>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</si>
  <si>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</si>
  <si>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</si>
  <si>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</si>
  <si>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</si>
  <si>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</si>
  <si>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</si>
  <si>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</si>
  <si>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</si>
  <si>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</si>
  <si>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</si>
  <si>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</si>
  <si>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</si>
  <si>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</si>
  <si>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</si>
  <si>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</si>
  <si>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</si>
  <si>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</si>
  <si>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</si>
  <si>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</si>
  <si>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</si>
  <si>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</si>
  <si>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</si>
  <si>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</si>
  <si>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</si>
  <si>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</si>
  <si>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</si>
  <si>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</si>
  <si>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</si>
  <si>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</si>
  <si>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</si>
  <si>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</si>
  <si>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</si>
  <si>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</si>
  <si>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</si>
  <si>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</si>
  <si>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</si>
  <si>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</si>
  <si>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</si>
  <si>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</si>
  <si>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</si>
  <si>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</si>
  <si>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</si>
  <si>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</si>
  <si>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</si>
  <si>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</si>
  <si>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</si>
  <si>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</si>
  <si>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</si>
  <si>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</si>
  <si>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</si>
  <si>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</si>
  <si>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</si>
  <si>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</si>
  <si>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</si>
  <si>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</si>
  <si>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</si>
  <si>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</si>
  <si>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</si>
  <si>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</si>
  <si>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</si>
  <si>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</si>
  <si>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</si>
  <si>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</si>
  <si>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</si>
  <si>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</si>
  <si>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</si>
  <si>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</si>
  <si>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</si>
  <si>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</si>
  <si>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</si>
  <si>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</si>
  <si>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</si>
  <si>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</si>
  <si>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</si>
  <si>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</si>
  <si>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</si>
  <si>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</si>
  <si>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</si>
  <si>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</si>
  <si>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</si>
  <si>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</si>
  <si>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</si>
  <si>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</si>
  <si>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</si>
  <si>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</si>
  <si>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</si>
  <si>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</si>
  <si>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</si>
  <si>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</si>
  <si>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</si>
  <si>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</si>
  <si>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</si>
  <si>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</si>
  <si>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</si>
  <si>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</si>
  <si>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</si>
  <si>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</si>
  <si>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</si>
  <si>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</si>
  <si>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</si>
  <si>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</si>
  <si>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</si>
  <si>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</si>
  <si>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</si>
  <si>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</si>
  <si>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</si>
  <si>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</si>
  <si>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</si>
  <si>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</si>
  <si>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</si>
  <si>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</si>
  <si>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</si>
  <si>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</si>
  <si>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</si>
  <si>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</si>
  <si>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</si>
  <si>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</si>
  <si>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</si>
  <si>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</si>
  <si>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</si>
  <si>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</si>
  <si>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</si>
  <si>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</si>
  <si>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</si>
  <si>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</si>
  <si>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</si>
  <si>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</si>
  <si>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</si>
  <si>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</si>
  <si>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</si>
  <si>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</si>
  <si>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</si>
  <si>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</si>
  <si>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</si>
  <si>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</si>
  <si>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</si>
  <si>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</si>
  <si>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</si>
  <si>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</si>
  <si>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</si>
  <si>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</si>
  <si>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</si>
  <si>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</si>
  <si>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</si>
  <si>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</si>
  <si>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</si>
  <si>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</si>
  <si>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</si>
  <si>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</si>
  <si>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</si>
  <si>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</si>
  <si>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</si>
  <si>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</si>
  <si>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</si>
  <si>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</si>
  <si>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</si>
  <si>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</si>
  <si>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</si>
  <si>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</si>
  <si>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</si>
  <si>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</si>
  <si>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</si>
  <si>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</si>
  <si>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</si>
  <si>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</si>
  <si>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</si>
  <si>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</si>
  <si>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</si>
  <si>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</si>
  <si>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</si>
  <si>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</si>
  <si>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</si>
  <si>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</si>
  <si>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</si>
  <si>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</si>
  <si>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</si>
  <si>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</si>
  <si>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</si>
  <si>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</si>
  <si>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</si>
  <si>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</si>
  <si>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</si>
  <si>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</si>
  <si>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</si>
  <si>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</si>
  <si>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</si>
  <si>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</si>
  <si>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</si>
  <si>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</si>
  <si>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</si>
  <si>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</si>
  <si>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</si>
  <si>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</si>
  <si>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</si>
  <si>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</si>
  <si>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</si>
  <si>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</si>
  <si>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</si>
  <si>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</si>
  <si>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</si>
  <si>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</si>
  <si>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</si>
  <si>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</si>
  <si>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</si>
  <si>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</si>
  <si>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</si>
  <si>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</si>
  <si>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</si>
  <si>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</si>
  <si>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</si>
  <si>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</si>
  <si>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</si>
  <si>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</si>
  <si>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</si>
  <si>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</si>
  <si>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</si>
  <si>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</si>
  <si>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</si>
  <si>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</si>
  <si>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</si>
  <si>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</si>
  <si>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</si>
  <si>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</si>
  <si>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</si>
  <si>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</si>
  <si>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</si>
  <si>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</si>
  <si>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</si>
  <si>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</si>
  <si>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</si>
  <si>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</si>
  <si>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</si>
  <si>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</si>
  <si>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</si>
  <si>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</si>
  <si>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</si>
  <si>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</si>
  <si>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</si>
  <si>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</si>
  <si>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</si>
  <si>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</si>
  <si>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</si>
  <si>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</si>
  <si>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</si>
  <si>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</si>
  <si>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</si>
  <si>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</si>
  <si>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</si>
  <si>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</si>
  <si>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</si>
  <si>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</si>
  <si>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</si>
  <si>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</si>
  <si>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</si>
  <si>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</si>
  <si>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</si>
  <si>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</si>
  <si>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</si>
  <si>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</si>
  <si>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</si>
  <si>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</si>
  <si>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</si>
  <si>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</si>
  <si>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</si>
  <si>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</si>
  <si>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</si>
  <si>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</si>
  <si>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</si>
  <si>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</si>
  <si>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</si>
  <si>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</si>
  <si>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</si>
  <si>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</si>
  <si>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</si>
  <si>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</si>
  <si>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</si>
  <si>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</si>
  <si>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</si>
  <si>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</si>
  <si>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</si>
  <si>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</si>
  <si>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</si>
  <si>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</si>
  <si>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</si>
  <si>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</si>
  <si>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</si>
  <si>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</si>
  <si>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</si>
  <si>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</si>
  <si>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</si>
  <si>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</si>
  <si>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</si>
  <si>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</si>
  <si>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</si>
  <si>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</si>
  <si>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</si>
  <si>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</si>
  <si>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</si>
  <si>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</si>
  <si>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</si>
  <si>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</si>
  <si>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</si>
  <si>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</si>
  <si>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</si>
  <si>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</si>
  <si>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</si>
  <si>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</si>
  <si>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</si>
  <si>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</si>
  <si>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</si>
  <si>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</si>
  <si>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</si>
  <si>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</si>
  <si>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</si>
  <si>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</si>
  <si>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</si>
  <si>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</si>
  <si>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</si>
  <si>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</si>
  <si>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</si>
  <si>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</si>
  <si>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</si>
  <si>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</si>
  <si>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</si>
  <si>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</si>
  <si>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</si>
  <si>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</si>
  <si>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</si>
  <si>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</si>
  <si>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</si>
  <si>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</si>
  <si>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</si>
  <si>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</si>
  <si>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</si>
  <si>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</si>
  <si>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</si>
  <si>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</si>
  <si>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</si>
  <si>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</si>
  <si>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</si>
  <si>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</si>
  <si>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</si>
  <si>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</si>
  <si>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</si>
  <si>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</si>
  <si>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</si>
  <si>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</si>
  <si>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</si>
  <si>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</si>
  <si>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</si>
  <si>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</si>
  <si>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</si>
  <si>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</si>
  <si>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</si>
  <si>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</si>
  <si>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</si>
  <si>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</si>
  <si>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</si>
  <si>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</si>
  <si>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</si>
  <si>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</si>
  <si>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</si>
  <si>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</si>
  <si>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</si>
  <si>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</si>
  <si>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</si>
  <si>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</si>
  <si>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</si>
  <si>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</si>
  <si>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</si>
  <si>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</si>
  <si>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</si>
  <si>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</si>
  <si>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</si>
  <si>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</si>
  <si>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</si>
  <si>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</si>
  <si>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</si>
  <si>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</si>
  <si>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</si>
  <si>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</si>
  <si>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</si>
  <si>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</si>
  <si>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</si>
  <si>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</si>
  <si>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</si>
  <si>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</si>
  <si>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</si>
  <si>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</si>
  <si>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</si>
  <si>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</si>
  <si>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</si>
  <si>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</si>
  <si>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</si>
  <si>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</si>
  <si>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</si>
  <si>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</si>
  <si>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</si>
  <si>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</si>
  <si>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</si>
  <si>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</si>
  <si>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</si>
  <si>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</si>
  <si>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</si>
  <si>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</si>
  <si>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</si>
  <si>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</si>
  <si>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</si>
  <si>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</si>
  <si>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</si>
  <si>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</si>
  <si>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</si>
  <si>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</si>
  <si>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</si>
  <si>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</si>
  <si>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</si>
  <si>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</si>
  <si>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</si>
  <si>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</si>
  <si>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</si>
  <si>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</si>
  <si>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</si>
  <si>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</si>
  <si>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</si>
  <si>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</si>
  <si>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</si>
  <si>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</si>
  <si>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</si>
  <si>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</si>
  <si>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</si>
  <si>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</si>
  <si>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</si>
  <si>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</si>
  <si>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</si>
  <si>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</si>
  <si>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</si>
  <si>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</si>
  <si>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</si>
  <si>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</si>
  <si>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</si>
  <si>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</si>
  <si>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</si>
  <si>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</si>
  <si>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</si>
  <si>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</si>
  <si>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</si>
  <si>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</si>
  <si>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</si>
  <si>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</si>
  <si>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</si>
  <si>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</si>
  <si>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</si>
  <si>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</si>
  <si>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</si>
  <si>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</si>
  <si>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</si>
  <si>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</si>
  <si>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</si>
  <si>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</si>
  <si>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</si>
  <si>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</si>
  <si>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</si>
  <si>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</si>
  <si>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</si>
  <si>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</si>
  <si>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</si>
  <si>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</si>
  <si>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</si>
  <si>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</si>
  <si>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</si>
  <si>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</si>
  <si>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</si>
  <si>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</si>
  <si>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</si>
  <si>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</si>
  <si>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</si>
  <si>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</si>
  <si>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</si>
  <si>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</si>
  <si>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</si>
  <si>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</si>
  <si>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</si>
  <si>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</si>
  <si>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</si>
  <si>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</si>
  <si>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</si>
  <si>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</si>
  <si>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</si>
  <si>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</si>
  <si>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</si>
  <si>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</si>
  <si>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</si>
  <si>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</si>
  <si>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</si>
  <si>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</si>
  <si>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</si>
  <si>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</si>
  <si>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</si>
  <si>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</si>
  <si>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</si>
  <si>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</si>
  <si>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</si>
  <si>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</si>
  <si>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</si>
  <si>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</si>
  <si>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</si>
  <si>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</si>
  <si>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</si>
  <si>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</si>
  <si>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</si>
  <si>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</si>
  <si>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</si>
  <si>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</si>
  <si>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</si>
  <si>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</si>
  <si>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</si>
  <si>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</si>
  <si>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</si>
  <si>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</si>
  <si>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</si>
  <si>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</si>
  <si>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</si>
  <si>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</si>
  <si>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</si>
  <si>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</si>
  <si>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</si>
  <si>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</si>
  <si>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</si>
  <si>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</si>
  <si>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</si>
  <si>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</si>
  <si>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</si>
  <si>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</si>
  <si>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</si>
  <si>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</si>
  <si>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</si>
  <si>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</si>
  <si>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</si>
  <si>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</si>
  <si>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</si>
  <si>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</si>
  <si>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</si>
  <si>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</si>
  <si>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</si>
  <si>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</si>
  <si>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</si>
  <si>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</si>
  <si>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</si>
  <si>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</si>
  <si>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</si>
  <si>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</si>
  <si>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</si>
  <si>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</si>
  <si>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</si>
  <si>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</si>
  <si>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</si>
  <si>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</si>
  <si>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</si>
  <si>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</si>
  <si>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</si>
  <si>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</si>
  <si>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</si>
  <si>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</si>
  <si>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</si>
  <si>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</si>
  <si>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</si>
  <si>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</si>
  <si>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</si>
  <si>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</si>
  <si>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</si>
  <si>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</si>
  <si>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</si>
  <si>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</si>
  <si>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</si>
  <si>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</si>
  <si>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</si>
  <si>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</si>
  <si>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</si>
  <si>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</si>
  <si>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</si>
  <si>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</si>
  <si>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</si>
  <si>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</si>
  <si>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</si>
  <si>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</si>
  <si>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</si>
  <si>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</si>
  <si>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</si>
  <si>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</si>
  <si>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</si>
  <si>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</si>
  <si>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</si>
  <si>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</si>
  <si>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</si>
  <si>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</si>
  <si>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</si>
  <si>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</si>
  <si>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</si>
  <si>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</si>
  <si>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</si>
  <si>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</si>
  <si>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</si>
  <si>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</si>
  <si>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</si>
  <si>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</si>
  <si>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</si>
  <si>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</si>
  <si>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</si>
  <si>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</si>
  <si>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</si>
  <si>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</si>
  <si>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</si>
  <si>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</si>
  <si>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</si>
  <si>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</si>
  <si>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</si>
  <si>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</si>
  <si>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</si>
  <si>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</si>
  <si>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</si>
  <si>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</si>
  <si>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</si>
  <si>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</si>
  <si>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</si>
  <si>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</si>
  <si>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</si>
  <si>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</si>
  <si>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</si>
  <si>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</si>
  <si>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</si>
  <si>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</si>
  <si>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</si>
  <si>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</si>
  <si>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</si>
  <si>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</si>
  <si>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</si>
  <si>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</si>
  <si>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</si>
  <si>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</si>
  <si>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</si>
  <si>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</si>
  <si>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</si>
  <si>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</si>
  <si>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</si>
  <si>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</si>
  <si>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</si>
  <si>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</si>
  <si>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</si>
  <si>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</si>
  <si>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</si>
  <si>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</si>
  <si>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</si>
  <si>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</si>
  <si>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</si>
  <si>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</si>
  <si>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</si>
  <si>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</si>
  <si>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</si>
  <si>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</si>
  <si>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</si>
  <si>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</si>
  <si>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</si>
  <si>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</si>
  <si>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</si>
  <si>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</si>
  <si>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</si>
  <si>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</si>
  <si>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</si>
  <si>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</si>
  <si>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</si>
  <si>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</si>
  <si>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</si>
  <si>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</si>
  <si>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</si>
  <si>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</si>
  <si>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</si>
  <si>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</si>
  <si>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</si>
  <si>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</si>
  <si>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</si>
  <si>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</si>
  <si>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</si>
  <si>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</si>
  <si>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</si>
  <si>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</si>
  <si>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</si>
  <si>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</si>
  <si>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</si>
  <si>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</si>
  <si>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</si>
  <si>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</si>
  <si>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</si>
  <si>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</si>
  <si>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</si>
  <si>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</si>
  <si>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</si>
  <si>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</si>
  <si>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</si>
  <si>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</si>
  <si>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</si>
  <si>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</si>
  <si>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</si>
  <si>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</si>
  <si>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</si>
  <si>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</si>
  <si>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</si>
  <si>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</si>
  <si>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</si>
  <si>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</si>
  <si>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</si>
  <si>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</si>
  <si>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</si>
  <si>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</si>
  <si>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</si>
  <si>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</si>
  <si>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</si>
  <si>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</si>
  <si>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</si>
  <si>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</si>
  <si>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</si>
  <si>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</si>
  <si>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</si>
  <si>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</si>
  <si>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</si>
  <si>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</si>
  <si>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</si>
  <si>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</si>
  <si>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</si>
  <si>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</si>
  <si>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</si>
  <si>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</si>
  <si>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</si>
  <si>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</si>
  <si>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</si>
  <si>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</si>
  <si>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</si>
  <si>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</si>
  <si>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</si>
  <si>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</si>
  <si>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</si>
  <si>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</si>
  <si>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</si>
  <si>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</si>
  <si>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</si>
  <si>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</si>
  <si>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</si>
  <si>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</si>
  <si>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</si>
  <si>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</si>
  <si>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</si>
  <si>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</si>
  <si>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</si>
  <si>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</si>
  <si>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</si>
  <si>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</si>
  <si>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</si>
  <si>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</si>
  <si>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</si>
  <si>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</si>
  <si>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</si>
  <si>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</si>
  <si>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</si>
  <si>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</si>
  <si>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</si>
  <si>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</si>
  <si>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</si>
  <si>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</si>
  <si>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</si>
  <si>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</si>
  <si>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</si>
  <si>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</si>
  <si>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</si>
  <si>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</si>
  <si>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</si>
  <si>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</si>
  <si>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</si>
  <si>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</si>
  <si>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</si>
  <si>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</si>
  <si>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</si>
  <si>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</si>
  <si>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</si>
  <si>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</si>
  <si>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</si>
  <si>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</si>
  <si>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</si>
  <si>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</si>
  <si>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</si>
  <si>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</si>
  <si>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</si>
  <si>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</si>
  <si>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</si>
  <si>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</si>
  <si>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</si>
  <si>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</si>
  <si>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</si>
  <si>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</si>
  <si>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</si>
  <si>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</si>
  <si>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</si>
  <si>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</si>
  <si>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</si>
  <si>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</si>
  <si>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</si>
  <si>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</si>
  <si>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</si>
  <si>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</si>
  <si>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</si>
  <si>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</si>
  <si>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</si>
  <si>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</si>
  <si>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</si>
  <si>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</si>
  <si>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</si>
  <si>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</si>
  <si>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</si>
  <si>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</si>
  <si>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</si>
  <si>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</si>
  <si>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</si>
  <si>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</si>
  <si>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</si>
  <si>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</si>
  <si>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</si>
  <si>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</si>
  <si>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</si>
  <si>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</si>
  <si>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</si>
  <si>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</si>
  <si>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</si>
  <si>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</si>
  <si>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</si>
  <si>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</si>
  <si>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</si>
  <si>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</si>
  <si>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</si>
  <si>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</si>
  <si>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</si>
  <si>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</si>
  <si>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</si>
  <si>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</si>
  <si>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</si>
  <si>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</si>
  <si>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</si>
  <si>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</si>
  <si>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</si>
  <si>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</si>
  <si>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</si>
  <si>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</si>
  <si>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</si>
  <si>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</si>
  <si>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</si>
  <si>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</si>
  <si>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</si>
  <si>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</si>
  <si>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</si>
  <si>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</si>
  <si>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</si>
  <si>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</si>
  <si>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</si>
  <si>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</si>
  <si>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</si>
  <si>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</si>
  <si>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</si>
  <si>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</si>
  <si>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</si>
  <si>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</si>
  <si>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</si>
  <si>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</si>
  <si>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</si>
  <si>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</si>
  <si>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</si>
  <si>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</si>
  <si>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</si>
  <si>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</si>
  <si>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</si>
  <si>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</si>
  <si>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</si>
  <si>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</si>
  <si>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</si>
  <si>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</si>
  <si>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</si>
  <si>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</si>
  <si>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</si>
  <si>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</si>
  <si>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</si>
  <si>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</si>
  <si>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</si>
  <si>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</si>
  <si>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</si>
  <si>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</si>
  <si>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</si>
  <si>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</si>
  <si>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</si>
  <si>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</si>
  <si>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</si>
  <si>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</si>
  <si>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</si>
  <si>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</si>
  <si>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</si>
  <si>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</si>
  <si>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</si>
  <si>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</si>
  <si>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</si>
  <si>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</si>
  <si>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</si>
  <si>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</si>
  <si>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</si>
  <si>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</si>
  <si>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</si>
  <si>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</si>
  <si>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</si>
  <si>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</si>
  <si>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</si>
  <si>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</si>
  <si>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</si>
  <si>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</si>
  <si>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</si>
  <si>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</si>
  <si>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</si>
  <si>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</si>
  <si>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</si>
  <si>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</si>
  <si>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</si>
  <si>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</si>
  <si>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</si>
  <si>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</si>
  <si>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</si>
  <si>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</si>
  <si>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</si>
  <si>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</si>
  <si>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</si>
  <si>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</si>
  <si>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</si>
  <si>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</si>
  <si>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</si>
  <si>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</si>
  <si>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</si>
  <si>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</si>
  <si>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</si>
  <si>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</si>
  <si>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</si>
  <si>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</si>
  <si>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</si>
  <si>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</si>
  <si>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</si>
  <si>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</si>
  <si>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</si>
  <si>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</si>
  <si>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</si>
  <si>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</si>
  <si>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</si>
  <si>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</si>
  <si>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</si>
  <si>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</si>
  <si>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</si>
  <si>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</si>
  <si>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</si>
  <si>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</si>
  <si>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</si>
  <si>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</si>
  <si>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</si>
  <si>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</si>
  <si>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</si>
  <si>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</si>
  <si>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</si>
  <si>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</si>
  <si>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</si>
  <si>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</si>
  <si>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</si>
  <si>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</si>
  <si>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</si>
  <si>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</si>
  <si>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</si>
  <si>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</si>
  <si>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</si>
  <si>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</si>
  <si>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</si>
  <si>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</si>
  <si>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</si>
  <si>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</si>
  <si>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</si>
  <si>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</si>
  <si>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</si>
  <si>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</si>
  <si>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</si>
  <si>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</si>
  <si>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</si>
  <si>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</si>
  <si>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</si>
  <si>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</si>
  <si>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</si>
  <si>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</si>
  <si>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</si>
  <si>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</si>
  <si>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</si>
  <si>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</si>
  <si>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</si>
  <si>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</si>
  <si>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</si>
  <si>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</si>
  <si>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</si>
  <si>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</si>
  <si>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</si>
  <si>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</si>
  <si>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</si>
  <si>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</si>
  <si>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</si>
  <si>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</si>
  <si>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</si>
  <si>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</si>
  <si>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</si>
  <si>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</si>
  <si>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</si>
  <si>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</si>
  <si>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</si>
  <si>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</si>
  <si>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</si>
  <si>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</si>
  <si>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</si>
  <si>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</si>
  <si>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</si>
  <si>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</si>
  <si>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</si>
  <si>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</si>
  <si>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</si>
  <si>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</si>
  <si>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</si>
  <si>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</si>
  <si>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</si>
  <si>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</si>
  <si>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</si>
  <si>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</si>
  <si>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</si>
  <si>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</si>
  <si>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</si>
  <si>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</si>
  <si>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</si>
  <si>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</si>
  <si>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</si>
  <si>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</si>
  <si>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</si>
  <si>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</si>
  <si>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</si>
  <si>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</si>
  <si>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</si>
  <si>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</si>
  <si>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</si>
  <si>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</si>
  <si>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</si>
  <si>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</si>
  <si>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</si>
  <si>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</si>
  <si>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</si>
  <si>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</si>
  <si>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</si>
  <si>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</si>
  <si>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</si>
  <si>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</si>
  <si>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</si>
  <si>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</si>
  <si>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</si>
  <si>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</si>
  <si>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</si>
  <si>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</si>
  <si>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</si>
  <si>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</si>
  <si>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</si>
  <si>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</si>
  <si>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</si>
  <si>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</si>
  <si>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</si>
  <si>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</si>
  <si>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</si>
  <si>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</si>
  <si>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</si>
  <si>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</si>
  <si>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</si>
  <si>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</si>
  <si>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</si>
  <si>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</si>
  <si>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</si>
  <si>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</si>
  <si>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</si>
  <si>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</si>
  <si>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</si>
  <si>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</si>
  <si>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</si>
  <si>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</si>
  <si>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</si>
  <si>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</si>
  <si>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</si>
  <si>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</si>
  <si>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</si>
  <si>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</si>
  <si>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</si>
  <si>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</si>
  <si>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</si>
  <si>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</si>
  <si>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</si>
  <si>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</si>
  <si>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</si>
  <si>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</si>
  <si>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</si>
  <si>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</si>
  <si>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</si>
  <si>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</si>
  <si>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</si>
  <si>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</si>
  <si>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</si>
  <si>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</si>
  <si>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</si>
  <si>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</si>
  <si>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</si>
  <si>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</si>
  <si>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</si>
  <si>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</si>
  <si>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</si>
  <si>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</si>
  <si>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</si>
  <si>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</si>
  <si>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</si>
  <si>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</si>
  <si>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</si>
  <si>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</si>
  <si>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</si>
  <si>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</si>
  <si>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</si>
  <si>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</si>
  <si>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</si>
  <si>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</si>
  <si>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</si>
  <si>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</si>
  <si>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</si>
  <si>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</si>
  <si>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</si>
  <si>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</si>
  <si>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</si>
  <si>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</si>
  <si>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</si>
  <si>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</si>
  <si>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</si>
  <si>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</si>
  <si>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</si>
  <si>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</si>
  <si>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</si>
  <si>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</si>
  <si>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</si>
  <si>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</si>
  <si>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</si>
  <si>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</si>
  <si>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</si>
  <si>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</si>
  <si>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</si>
  <si>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</si>
  <si>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</si>
  <si>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</si>
  <si>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</si>
  <si>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</si>
  <si>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</si>
  <si>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</si>
  <si>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</si>
  <si>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</si>
  <si>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</si>
  <si>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</si>
  <si>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</si>
  <si>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</si>
  <si>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</si>
  <si>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</si>
  <si>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</si>
  <si>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</si>
  <si>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</si>
  <si>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</si>
  <si>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</si>
  <si>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</si>
  <si>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</si>
  <si>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</si>
  <si>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</si>
  <si>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</si>
  <si>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</si>
  <si>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</si>
  <si>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</si>
  <si>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</si>
  <si>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</si>
  <si>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</si>
  <si>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</si>
  <si>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</si>
  <si>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</si>
  <si>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</si>
  <si>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</si>
  <si>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</si>
  <si>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</si>
  <si>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</si>
  <si>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</si>
  <si>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</si>
  <si>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</si>
  <si>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</si>
  <si>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</si>
  <si>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</si>
  <si>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</si>
  <si>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</si>
  <si>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</si>
  <si>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</si>
  <si>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</si>
  <si>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</si>
  <si>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</si>
  <si>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</si>
  <si>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</si>
  <si>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</si>
  <si>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</si>
  <si>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</si>
  <si>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</si>
  <si>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</si>
  <si>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</si>
  <si>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</si>
  <si>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</si>
  <si>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</si>
  <si>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</si>
  <si>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</si>
  <si>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</si>
  <si>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</si>
  <si>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</si>
  <si>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</si>
  <si>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</si>
  <si>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</si>
  <si>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</si>
  <si>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</si>
  <si>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</si>
  <si>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</si>
  <si>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</si>
  <si>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</si>
  <si>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</si>
  <si>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</si>
  <si>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</si>
  <si>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</si>
  <si>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</si>
  <si>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</si>
  <si>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</si>
  <si>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</si>
  <si>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</si>
  <si>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</si>
  <si>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</si>
  <si>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</si>
  <si>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</si>
  <si>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</si>
  <si>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</si>
  <si>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</si>
  <si>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</si>
  <si>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</si>
  <si>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</si>
  <si>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</si>
  <si>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</si>
  <si>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</si>
  <si>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</si>
  <si>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</si>
  <si>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</si>
  <si>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</si>
  <si>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</si>
  <si>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</si>
  <si>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</si>
  <si>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</si>
  <si>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</si>
  <si>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</si>
  <si>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</si>
  <si>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</si>
  <si>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</si>
  <si>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</si>
  <si>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</si>
  <si>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</si>
  <si>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</si>
  <si>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</si>
  <si>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</si>
  <si>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</si>
  <si>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</si>
  <si>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</si>
  <si>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</si>
  <si>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</si>
  <si>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</si>
  <si>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</si>
  <si>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</si>
  <si>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</si>
  <si>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</si>
  <si>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</si>
  <si>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</si>
  <si>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</si>
  <si>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</si>
  <si>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</si>
  <si>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</si>
  <si>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</si>
  <si>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</si>
  <si>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</si>
  <si>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</si>
  <si>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</si>
  <si>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</si>
  <si>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</si>
  <si>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</si>
  <si>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</si>
  <si>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</si>
  <si>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</si>
  <si>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</si>
  <si>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</si>
  <si>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</si>
  <si>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</si>
  <si>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</si>
  <si>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</si>
  <si>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</si>
  <si>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</si>
  <si>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</si>
  <si>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</si>
  <si>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</si>
  <si>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</si>
  <si>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</si>
  <si>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</si>
  <si>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</si>
  <si>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</si>
  <si>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</si>
  <si>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</si>
  <si>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</si>
  <si>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</si>
  <si>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</si>
  <si>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</si>
  <si>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</si>
  <si>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</si>
  <si>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</si>
  <si>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</si>
  <si>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</si>
  <si>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</si>
  <si>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</si>
  <si>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</si>
  <si>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</si>
  <si>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</si>
  <si>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</si>
  <si>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</si>
  <si>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</si>
  <si>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</si>
  <si>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</si>
  <si>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</si>
  <si>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</si>
  <si>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</si>
  <si>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</si>
  <si>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</si>
  <si>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</si>
  <si>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</si>
  <si>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</si>
  <si>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</si>
  <si>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</si>
  <si>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</si>
  <si>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</si>
  <si>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</si>
  <si>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</si>
  <si>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</si>
  <si>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</si>
  <si>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</si>
  <si>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</si>
  <si>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</si>
  <si>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</si>
  <si>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</si>
  <si>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</si>
  <si>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</si>
  <si>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</si>
  <si>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</si>
  <si>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</si>
  <si>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</si>
  <si>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</si>
  <si>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</si>
  <si>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</si>
  <si>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</si>
  <si>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</si>
  <si>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</si>
  <si>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</si>
  <si>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</si>
  <si>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</si>
  <si>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</si>
  <si>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</si>
  <si>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</si>
  <si>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</si>
  <si>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</si>
  <si>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</si>
  <si>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</si>
  <si>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</si>
  <si>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</si>
  <si>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</si>
  <si>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</si>
  <si>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</si>
  <si>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</si>
  <si>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</si>
  <si>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</si>
  <si>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</si>
  <si>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</si>
  <si>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</si>
  <si>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</si>
  <si>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</si>
  <si>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</si>
  <si>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</si>
  <si>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</si>
  <si>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</si>
  <si>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</si>
  <si>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</si>
  <si>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</si>
  <si>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</si>
  <si>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</si>
  <si>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</si>
  <si>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</si>
  <si>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</si>
  <si>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</si>
  <si>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</si>
  <si>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</si>
  <si>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</si>
  <si>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</si>
  <si>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</si>
  <si>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</si>
  <si>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</si>
  <si>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</si>
  <si>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</si>
  <si>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</si>
  <si>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</si>
  <si>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</si>
  <si>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</si>
  <si>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</si>
  <si>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</si>
  <si>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</si>
  <si>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</si>
  <si>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</si>
  <si>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</si>
  <si>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</si>
  <si>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</si>
  <si>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</si>
  <si>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</si>
  <si>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</si>
  <si>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</si>
  <si>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</si>
  <si>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</si>
  <si>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</si>
  <si>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</si>
  <si>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</si>
  <si>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</si>
  <si>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</si>
  <si>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</si>
  <si>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</si>
  <si>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</si>
  <si>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</si>
  <si>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</si>
  <si>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</si>
  <si>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</si>
  <si>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</si>
  <si>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</si>
  <si>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</si>
  <si>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</si>
  <si>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</si>
  <si>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</si>
  <si>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</si>
  <si>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</si>
  <si>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</si>
  <si>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</si>
  <si>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</si>
  <si>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</si>
  <si>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</si>
  <si>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</si>
  <si>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</si>
  <si>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</si>
  <si>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</si>
  <si>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</si>
  <si>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</si>
  <si>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</si>
  <si>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</si>
  <si>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</si>
  <si>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</si>
  <si>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</si>
  <si>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</si>
  <si>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</si>
  <si>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</si>
  <si>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</si>
  <si>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</si>
  <si>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</si>
  <si>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</si>
  <si>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</si>
  <si>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</si>
  <si>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</si>
  <si>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</si>
  <si>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</si>
  <si>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</si>
  <si>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</si>
  <si>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</si>
  <si>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</si>
  <si>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</si>
  <si>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</si>
  <si>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</si>
  <si>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</si>
  <si>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</si>
  <si>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</si>
  <si>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</si>
  <si>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</si>
  <si>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</si>
  <si>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</si>
  <si>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</si>
  <si>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</si>
  <si>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</si>
  <si>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</si>
  <si>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</si>
  <si>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</si>
  <si>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</si>
  <si>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</si>
  <si>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</si>
  <si>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</si>
  <si>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</si>
  <si>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</si>
  <si>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</si>
  <si>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</si>
  <si>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</si>
  <si>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</si>
  <si>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</si>
  <si>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</si>
  <si>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</si>
  <si>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</si>
  <si>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</si>
  <si>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</si>
  <si>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</si>
  <si>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</si>
  <si>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</si>
  <si>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</si>
  <si>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</si>
  <si>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</si>
  <si>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</si>
  <si>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</si>
  <si>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</si>
  <si>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</si>
  <si>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</si>
  <si>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</si>
  <si>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</si>
  <si>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</si>
  <si>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</si>
  <si>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</si>
  <si>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</si>
  <si>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</si>
  <si>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</si>
  <si>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</si>
  <si>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</si>
  <si>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</si>
  <si>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</si>
  <si>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</si>
  <si>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</si>
  <si>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</si>
  <si>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</si>
  <si>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</si>
  <si>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</si>
  <si>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</si>
  <si>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</si>
  <si>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</si>
  <si>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</si>
  <si>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</si>
  <si>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</si>
  <si>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</si>
  <si>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</si>
  <si>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</si>
  <si>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</si>
  <si>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</si>
  <si>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</si>
  <si>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</si>
  <si>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</si>
  <si>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</si>
  <si>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</si>
  <si>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</si>
  <si>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</si>
  <si>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</si>
  <si>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</si>
  <si>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</si>
  <si>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</si>
  <si>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</si>
  <si>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</si>
  <si>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</si>
  <si>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</si>
  <si>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</si>
  <si>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</si>
  <si>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</si>
  <si>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</si>
  <si>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</si>
  <si>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</si>
  <si>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</si>
  <si>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</si>
  <si>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</si>
  <si>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</si>
  <si>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</si>
  <si>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</si>
  <si>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</si>
  <si>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</si>
  <si>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</si>
  <si>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</si>
  <si>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</si>
  <si>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</si>
  <si>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</si>
  <si>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</si>
  <si>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</si>
  <si>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</si>
  <si>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</si>
  <si>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</si>
  <si>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</si>
  <si>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</si>
  <si>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</si>
  <si>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</si>
  <si>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</si>
  <si>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</si>
  <si>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</si>
  <si>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</si>
  <si>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</si>
  <si>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</si>
  <si>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</si>
  <si>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</si>
  <si>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</si>
  <si>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</si>
  <si>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</si>
  <si>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</si>
  <si>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</si>
  <si>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</si>
  <si>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</si>
  <si>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</si>
  <si>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</si>
  <si>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</si>
  <si>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</si>
  <si>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</si>
  <si>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</si>
  <si>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</si>
  <si>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</si>
  <si>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</si>
  <si>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</si>
  <si>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</si>
  <si>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</si>
  <si>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</si>
  <si>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</si>
  <si>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</si>
  <si>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</si>
  <si>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</si>
  <si>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</si>
  <si>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</si>
  <si>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</si>
  <si>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</si>
  <si>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</si>
  <si>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</si>
  <si>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</si>
  <si>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</si>
  <si>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</si>
  <si>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</si>
  <si>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</si>
  <si>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</si>
  <si>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</si>
  <si>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</si>
  <si>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</si>
  <si>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</si>
  <si>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</si>
  <si>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</si>
  <si>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</si>
  <si>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</si>
  <si>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</si>
  <si>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</si>
  <si>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</si>
  <si>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</si>
  <si>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</si>
  <si>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</si>
  <si>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</si>
  <si>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</si>
  <si>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</si>
  <si>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</si>
  <si>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</si>
  <si>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</si>
  <si>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</si>
  <si>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</si>
  <si>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</si>
  <si>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</si>
  <si>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</si>
  <si>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</si>
  <si>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</si>
  <si>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</si>
  <si>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</si>
  <si>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</si>
  <si>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</si>
  <si>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</si>
  <si>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</si>
  <si>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</si>
  <si>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</si>
  <si>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</si>
  <si>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</si>
  <si>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</si>
  <si>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</si>
  <si>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</si>
  <si>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</si>
  <si>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</si>
  <si>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</si>
  <si>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</si>
  <si>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</si>
  <si>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</si>
  <si>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</si>
  <si>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</si>
  <si>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</si>
  <si>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</si>
  <si>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</si>
  <si>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</si>
  <si>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</si>
  <si>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</si>
  <si>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</si>
  <si>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</si>
  <si>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</si>
  <si>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</si>
  <si>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</si>
  <si>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</si>
  <si>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</si>
  <si>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</si>
  <si>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</si>
  <si>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</si>
  <si>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</si>
  <si>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</si>
  <si>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</si>
  <si>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</si>
  <si>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</si>
  <si>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</si>
  <si>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</si>
  <si>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</si>
  <si>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</si>
  <si>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</si>
  <si>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</si>
  <si>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</si>
  <si>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</si>
  <si>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</si>
  <si>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</si>
  <si>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</si>
  <si>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</si>
  <si>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</si>
  <si>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</si>
  <si>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</si>
  <si>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</si>
  <si>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</si>
  <si>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</si>
  <si>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</si>
  <si>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</si>
  <si>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</si>
  <si>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</si>
  <si>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</si>
  <si>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</si>
  <si>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</si>
  <si>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</si>
  <si>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</si>
  <si>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</si>
  <si>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</si>
  <si>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</si>
  <si>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</si>
  <si>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</si>
  <si>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</si>
  <si>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</si>
  <si>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</si>
  <si>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</si>
  <si>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</si>
  <si>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</si>
  <si>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</si>
  <si>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</si>
  <si>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</si>
  <si>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</si>
  <si>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</si>
  <si>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</si>
  <si>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</si>
  <si>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</si>
  <si>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</si>
  <si>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</si>
  <si>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</si>
  <si>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</si>
  <si>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</si>
  <si>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</si>
  <si>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</si>
  <si>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</si>
  <si>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</si>
  <si>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</si>
  <si>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</si>
  <si>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</si>
  <si>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</si>
  <si>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</si>
  <si>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</si>
  <si>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</si>
  <si>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</si>
  <si>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</si>
  <si>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</si>
  <si>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</si>
  <si>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</si>
  <si>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</si>
  <si>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</si>
  <si>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</si>
  <si>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</si>
  <si>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</si>
  <si>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</si>
  <si>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</si>
  <si>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</si>
  <si>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</si>
  <si>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</si>
  <si>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</si>
  <si>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</si>
  <si>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</si>
  <si>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</si>
  <si>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</si>
  <si>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</si>
  <si>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</si>
  <si>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</si>
  <si>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</si>
  <si>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</si>
  <si>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</si>
  <si>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</si>
  <si>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</si>
  <si>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</si>
  <si>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</si>
  <si>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</si>
  <si>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</si>
  <si>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</si>
  <si>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</si>
  <si>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</si>
  <si>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</si>
  <si>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</si>
  <si>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</si>
  <si>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</si>
  <si>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</si>
  <si>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</si>
  <si>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</si>
  <si>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</si>
  <si>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</si>
  <si>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</si>
  <si>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</si>
  <si>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</si>
  <si>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</si>
  <si>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</si>
  <si>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</si>
  <si>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</si>
  <si>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</si>
  <si>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</si>
  <si>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</si>
  <si>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</si>
  <si>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</si>
  <si>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</si>
  <si>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</si>
  <si>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</si>
  <si>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</si>
  <si>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</si>
  <si>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</si>
  <si>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</si>
  <si>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</si>
  <si>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</si>
  <si>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</si>
  <si>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</si>
  <si>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</si>
  <si>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</si>
  <si>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</si>
  <si>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</si>
  <si>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</si>
  <si>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</si>
  <si>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</si>
  <si>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</si>
  <si>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</si>
  <si>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</si>
  <si>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</si>
  <si>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</si>
  <si>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</si>
  <si>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</si>
  <si>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</si>
  <si>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</si>
  <si>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</si>
  <si>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</si>
  <si>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</si>
  <si>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</si>
  <si>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</si>
  <si>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</si>
  <si>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</si>
  <si>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</si>
  <si>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</si>
  <si>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</si>
  <si>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</si>
  <si>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</si>
  <si>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</si>
  <si>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</si>
  <si>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</si>
  <si>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</si>
  <si>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</si>
  <si>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</si>
  <si>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</si>
  <si>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</si>
  <si>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</si>
  <si>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</si>
  <si>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</si>
  <si>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</si>
  <si>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</si>
  <si>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</si>
  <si>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</si>
  <si>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</si>
  <si>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</si>
  <si>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</si>
  <si>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</si>
  <si>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</si>
  <si>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</si>
  <si>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</si>
  <si>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</si>
  <si>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</si>
  <si>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</si>
  <si>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</si>
  <si>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</si>
  <si>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</si>
  <si>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</si>
  <si>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</si>
  <si>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</si>
  <si>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</si>
  <si>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</si>
  <si>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</si>
  <si>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</si>
  <si>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</si>
  <si>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</si>
  <si>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</si>
  <si>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</si>
  <si>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</si>
  <si>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</si>
  <si>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</si>
  <si>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</si>
  <si>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</si>
  <si>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</si>
  <si>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</si>
  <si>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</si>
  <si>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</si>
  <si>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</si>
  <si>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</si>
  <si>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</si>
  <si>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</si>
  <si>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</si>
  <si>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</si>
  <si>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</si>
  <si>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</si>
  <si>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</si>
  <si>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</si>
  <si>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</si>
  <si>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</si>
  <si>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</si>
  <si>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</si>
  <si>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</si>
  <si>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</si>
  <si>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</si>
  <si>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</si>
  <si>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</si>
  <si>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</si>
  <si>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</si>
  <si>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</si>
  <si>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</si>
  <si>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</si>
  <si>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</si>
  <si>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</si>
  <si>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</si>
  <si>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</si>
  <si>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</si>
  <si>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</si>
  <si>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</si>
  <si>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</si>
  <si>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</si>
  <si>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</si>
  <si>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</si>
  <si>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</si>
  <si>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</si>
  <si>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</si>
  <si>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</si>
  <si>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</si>
  <si>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</si>
  <si>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</si>
  <si>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</si>
  <si>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</si>
  <si>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</si>
  <si>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</si>
  <si>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</si>
  <si>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</si>
  <si>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</si>
  <si>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</si>
  <si>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</si>
  <si>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</si>
  <si>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</si>
  <si>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</si>
  <si>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</si>
  <si>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</si>
  <si>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</si>
  <si>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</si>
  <si>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</si>
  <si>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</si>
  <si>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</si>
  <si>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</si>
  <si>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</si>
  <si>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</si>
  <si>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</si>
  <si>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</si>
  <si>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</si>
  <si>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</si>
  <si>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</si>
  <si>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</si>
  <si>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</si>
  <si>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</si>
  <si>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</si>
  <si>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</si>
  <si>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</si>
  <si>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</si>
  <si>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</si>
  <si>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</si>
  <si>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</si>
  <si>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</si>
  <si>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</si>
  <si>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</si>
  <si>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</si>
  <si>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</si>
  <si>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</si>
  <si>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</si>
  <si>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</si>
  <si>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</si>
  <si>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</si>
  <si>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</si>
  <si>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</si>
  <si>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</si>
  <si>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</si>
  <si>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</si>
  <si>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</si>
  <si>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</si>
  <si>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</si>
  <si>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</si>
  <si>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</si>
  <si>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</si>
  <si>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</si>
  <si>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</si>
  <si>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</si>
  <si>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</si>
  <si>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</si>
  <si>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</si>
  <si>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</si>
  <si>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</si>
  <si>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</si>
  <si>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</si>
  <si>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</si>
  <si>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</si>
  <si>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</si>
  <si>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</si>
  <si>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</si>
  <si>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</si>
  <si>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</si>
  <si>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</si>
  <si>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</si>
  <si>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</si>
  <si>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</si>
  <si>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</si>
  <si>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</si>
  <si>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</si>
  <si>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</si>
  <si>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</si>
  <si>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</si>
  <si>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</si>
  <si>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</si>
  <si>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</si>
  <si>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</si>
  <si>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</si>
  <si>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</si>
  <si>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</si>
  <si>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</si>
  <si>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</si>
  <si>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</si>
  <si>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</si>
  <si>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</si>
  <si>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</si>
  <si>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</si>
  <si>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</si>
  <si>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</si>
  <si>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</si>
  <si>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</si>
  <si>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</si>
  <si>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</si>
  <si>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</si>
  <si>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</si>
  <si>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</si>
  <si>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</si>
  <si>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</si>
  <si>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</si>
  <si>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</si>
  <si>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</si>
  <si>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</si>
  <si>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</si>
  <si>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</si>
  <si>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</si>
  <si>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</si>
  <si>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</si>
  <si>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</si>
  <si>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</si>
  <si>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</si>
  <si>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</si>
  <si>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</si>
  <si>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</si>
  <si>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</si>
  <si>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</si>
  <si>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</si>
  <si>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</si>
  <si>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</si>
  <si>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</si>
  <si>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</si>
  <si>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</si>
  <si>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</si>
  <si>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</si>
  <si>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</si>
  <si>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</si>
  <si>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</si>
  <si>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</si>
  <si>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</si>
  <si>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</si>
  <si>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</si>
  <si>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</si>
  <si>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</si>
  <si>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</si>
  <si>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</si>
  <si>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</si>
  <si>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</si>
  <si>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</si>
  <si>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</si>
  <si>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</si>
  <si>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</si>
  <si>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</si>
  <si>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</si>
  <si>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</si>
  <si>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</si>
  <si>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</si>
  <si>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</si>
  <si>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</si>
  <si>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</si>
  <si>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</si>
  <si>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</si>
  <si>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</si>
  <si>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</si>
  <si>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</si>
  <si>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</si>
  <si>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</si>
  <si>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</si>
  <si>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</si>
  <si>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</si>
  <si>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</si>
  <si>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</si>
  <si>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</si>
  <si>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</si>
  <si>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</si>
  <si>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</si>
  <si>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</si>
  <si>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</si>
  <si>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</si>
  <si>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</si>
  <si>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</si>
  <si>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</si>
  <si>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</si>
  <si>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</si>
  <si>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</si>
  <si>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</si>
  <si>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</si>
  <si>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</si>
  <si>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</si>
  <si>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</si>
  <si>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</si>
  <si>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</si>
  <si>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</si>
  <si>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</si>
  <si>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</si>
  <si>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</si>
  <si>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</si>
  <si>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</si>
  <si>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</si>
  <si>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</si>
  <si>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</si>
  <si>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</si>
  <si>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</si>
  <si>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</si>
  <si>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</si>
  <si>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</si>
  <si>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</si>
  <si>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</si>
  <si>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</si>
  <si>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</si>
  <si>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</si>
  <si>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</si>
  <si>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</si>
  <si>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</si>
  <si>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</si>
  <si>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</si>
  <si>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</si>
  <si>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</si>
  <si>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</si>
  <si>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</si>
  <si>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</si>
  <si>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</si>
  <si>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</si>
  <si>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</si>
  <si>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</si>
  <si>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</si>
  <si>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</si>
  <si>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</si>
  <si>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</si>
  <si>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</si>
  <si>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</si>
  <si>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</si>
  <si>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</si>
  <si>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</si>
  <si>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</si>
  <si>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</si>
  <si>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</si>
  <si>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</si>
  <si>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</si>
  <si>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</si>
  <si>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</si>
  <si>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</si>
  <si>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</si>
  <si>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</si>
  <si>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</si>
  <si>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</si>
  <si>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</si>
  <si>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</si>
  <si>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</si>
  <si>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</si>
  <si>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</si>
  <si>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</si>
  <si>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</si>
  <si>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</si>
  <si>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</si>
  <si>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</si>
  <si>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</si>
  <si>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</si>
  <si>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</si>
  <si>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</si>
  <si>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</si>
  <si>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</si>
  <si>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</si>
  <si>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</si>
  <si>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</si>
  <si>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</si>
  <si>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</si>
  <si>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</si>
  <si>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</si>
  <si>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</si>
  <si>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</si>
  <si>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</si>
  <si>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</si>
  <si>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</si>
  <si>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</si>
  <si>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</si>
  <si>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</si>
  <si>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</si>
  <si>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</si>
  <si>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</si>
  <si>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</si>
  <si>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</si>
  <si>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</si>
  <si>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</si>
  <si>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</si>
  <si>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</si>
  <si>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</si>
  <si>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</si>
  <si>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</si>
  <si>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</si>
  <si>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</si>
  <si>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</si>
  <si>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</si>
  <si>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</si>
  <si>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</si>
  <si>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</si>
  <si>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</si>
  <si>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</si>
  <si>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</si>
  <si>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</si>
  <si>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</si>
  <si>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</si>
  <si>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</si>
  <si>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</si>
  <si>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</si>
  <si>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</si>
  <si>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</si>
  <si>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</si>
  <si>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</si>
  <si>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</si>
  <si>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</si>
  <si>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</si>
  <si>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</si>
  <si>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</si>
  <si>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</si>
  <si>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</si>
  <si>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</si>
  <si>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</si>
  <si>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</si>
  <si>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</si>
  <si>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</si>
  <si>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</si>
  <si>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</si>
  <si>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</si>
  <si>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</si>
  <si>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</si>
  <si>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</si>
  <si>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</si>
  <si>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</si>
  <si>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</si>
  <si>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</si>
  <si>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</si>
  <si>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</si>
  <si>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</si>
  <si>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</si>
  <si>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</si>
  <si>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</si>
  <si>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</si>
  <si>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</si>
  <si>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</si>
  <si>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</si>
  <si>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</si>
  <si>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</si>
  <si>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</si>
  <si>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</si>
  <si>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</si>
  <si>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</si>
  <si>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</si>
  <si>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</si>
  <si>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</si>
  <si>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</si>
  <si>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</si>
  <si>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</si>
  <si>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</si>
  <si>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</si>
  <si>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</si>
  <si>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</si>
  <si>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</si>
  <si>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</si>
  <si>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</si>
  <si>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</si>
  <si>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</si>
  <si>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</si>
  <si>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</si>
  <si>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</si>
  <si>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</si>
  <si>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</si>
  <si>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</si>
  <si>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</si>
  <si>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</si>
  <si>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</si>
  <si>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</si>
  <si>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</si>
  <si>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</si>
  <si>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</si>
  <si>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</si>
  <si>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</si>
  <si>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</si>
  <si>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</si>
  <si>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</si>
  <si>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</si>
  <si>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</si>
  <si>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</si>
  <si>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</si>
  <si>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</si>
  <si>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</si>
  <si>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</si>
  <si>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</si>
  <si>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</si>
  <si>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</si>
  <si>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</si>
  <si>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</si>
  <si>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</si>
  <si>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</si>
  <si>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</si>
  <si>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</si>
  <si>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</si>
  <si>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</si>
  <si>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</si>
  <si>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</si>
  <si>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</si>
  <si>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</si>
  <si>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</si>
  <si>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</si>
  <si>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</si>
  <si>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</si>
  <si>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</si>
  <si>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</si>
  <si>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</si>
  <si>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</si>
  <si>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</si>
  <si>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</si>
  <si>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</si>
  <si>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</si>
  <si>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</si>
  <si>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</si>
  <si>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</si>
  <si>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</si>
  <si>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</si>
  <si>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</si>
  <si>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</si>
  <si>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</si>
  <si>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</si>
  <si>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</si>
  <si>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</si>
  <si>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</si>
  <si>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</si>
  <si>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</si>
  <si>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</si>
  <si>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</si>
  <si>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</si>
  <si>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</si>
  <si>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</si>
  <si>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</si>
  <si>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</si>
  <si>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</si>
  <si>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</si>
  <si>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</si>
  <si>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</si>
  <si>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</si>
  <si>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</si>
  <si>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</si>
  <si>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</si>
  <si>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</si>
  <si>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</si>
  <si>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</si>
  <si>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</si>
  <si>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</si>
  <si>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</si>
  <si>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</si>
  <si>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</si>
  <si>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</si>
  <si>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</si>
  <si>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</si>
  <si>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</si>
  <si>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</si>
  <si>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</si>
  <si>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</si>
  <si>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</si>
  <si>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</si>
  <si>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</si>
  <si>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</si>
  <si>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</si>
  <si>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</si>
  <si>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</si>
  <si>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</si>
  <si>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</si>
  <si>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</si>
  <si>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</si>
  <si>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</si>
  <si>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</si>
  <si>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</si>
  <si>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</si>
  <si>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</si>
  <si>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</si>
  <si>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</si>
  <si>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</si>
  <si>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</si>
  <si>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</si>
  <si>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</si>
  <si>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</si>
  <si>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</si>
  <si>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</si>
  <si>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</si>
  <si>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</si>
  <si>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</si>
  <si>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</si>
  <si>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</si>
  <si>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</si>
  <si>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</si>
  <si>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</si>
  <si>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</si>
  <si>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</si>
  <si>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</si>
  <si>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</si>
  <si>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</si>
  <si>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</si>
  <si>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</si>
  <si>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</si>
  <si>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</si>
  <si>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</si>
  <si>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</si>
  <si>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</si>
  <si>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</si>
  <si>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</si>
  <si>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</si>
  <si>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</si>
  <si>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</si>
  <si>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</si>
  <si>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</si>
  <si>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</si>
  <si>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</si>
  <si>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</si>
  <si>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</si>
  <si>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</si>
  <si>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</si>
  <si>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</si>
  <si>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</si>
  <si>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</si>
  <si>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</si>
  <si>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</si>
  <si>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</si>
  <si>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</si>
  <si>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</si>
  <si>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</si>
  <si>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</si>
  <si>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</si>
  <si>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</si>
  <si>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</si>
  <si>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</si>
  <si>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</si>
  <si>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</si>
  <si>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</si>
  <si>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</si>
  <si>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</si>
  <si>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</si>
  <si>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</si>
  <si>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</si>
  <si>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</si>
  <si>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</si>
  <si>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</si>
  <si>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</si>
  <si>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</si>
  <si>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</si>
  <si>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</si>
  <si>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</si>
  <si>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</si>
  <si>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</si>
  <si>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</si>
  <si>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</si>
  <si>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</si>
  <si>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</si>
  <si>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</si>
  <si>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</si>
  <si>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</si>
  <si>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</si>
  <si>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</si>
  <si>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</si>
  <si>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</si>
  <si>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</si>
  <si>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</si>
  <si>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</si>
  <si>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</si>
  <si>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</si>
  <si>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</si>
  <si>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</si>
  <si>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</si>
  <si>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</si>
  <si>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</si>
  <si>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</si>
  <si>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</si>
  <si>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</si>
  <si>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</si>
  <si>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</si>
  <si>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</si>
  <si>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</si>
  <si>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</si>
  <si>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</si>
  <si>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</si>
  <si>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</si>
  <si>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</si>
  <si>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</si>
  <si>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</si>
  <si>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</si>
  <si>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</si>
  <si>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</si>
  <si>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</si>
  <si>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</si>
  <si>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</si>
  <si>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</si>
  <si>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</si>
  <si>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</si>
  <si>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</si>
  <si>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</si>
  <si>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</si>
  <si>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</si>
  <si>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</si>
  <si>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</si>
  <si>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</si>
  <si>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</si>
  <si>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</si>
  <si>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</si>
  <si>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</si>
  <si>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</si>
  <si>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</si>
  <si>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</si>
  <si>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</si>
  <si>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</si>
  <si>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</si>
  <si>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</si>
  <si>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</si>
  <si>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</si>
  <si>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</si>
  <si>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</si>
  <si>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</si>
  <si>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</si>
  <si>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</si>
  <si>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</si>
  <si>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</si>
  <si>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</si>
  <si>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</si>
  <si>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</si>
  <si>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</si>
  <si>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</si>
  <si>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</si>
  <si>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</si>
  <si>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</si>
  <si>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</si>
  <si>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</si>
  <si>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</si>
  <si>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</si>
  <si>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</si>
  <si>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</si>
  <si>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</si>
  <si>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</si>
  <si>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</si>
  <si>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</si>
  <si>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</si>
  <si>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</si>
  <si>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</si>
  <si>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</si>
  <si>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</si>
  <si>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</si>
  <si>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</si>
  <si>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</si>
  <si>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</si>
  <si>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</si>
  <si>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</si>
  <si>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</si>
  <si>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</si>
  <si>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</si>
  <si>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</si>
  <si>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</si>
  <si>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</si>
  <si>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</si>
  <si>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</si>
  <si>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</si>
  <si>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</si>
  <si>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</si>
  <si>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</si>
  <si>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</si>
  <si>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</si>
  <si>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</si>
  <si>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</si>
  <si>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</si>
  <si>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</si>
  <si>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</si>
  <si>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</si>
  <si>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</si>
  <si>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</si>
  <si>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</si>
  <si>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</si>
  <si>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</si>
  <si>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</si>
  <si>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</si>
  <si>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</si>
  <si>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</si>
  <si>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</si>
  <si>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</si>
  <si>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</si>
  <si>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</si>
  <si>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</si>
  <si>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</si>
  <si>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</si>
  <si>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</si>
  <si>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</si>
  <si>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</si>
  <si>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</si>
  <si>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</si>
  <si>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</si>
  <si>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</si>
  <si>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</si>
  <si>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</si>
  <si>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</si>
  <si>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</si>
  <si>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</si>
  <si>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</si>
  <si>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</si>
  <si>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</si>
  <si>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</si>
  <si>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</si>
  <si>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</si>
  <si>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</si>
  <si>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</si>
  <si>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</si>
  <si>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</si>
  <si>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</si>
  <si>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</si>
  <si>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</si>
  <si>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</si>
  <si>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</si>
  <si>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</si>
  <si>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</si>
  <si>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</si>
  <si>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</si>
  <si>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</si>
  <si>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</si>
  <si>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</si>
  <si>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</si>
  <si>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</si>
  <si>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</si>
  <si>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</si>
  <si>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</si>
  <si>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</si>
  <si>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</si>
  <si>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</si>
  <si>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</si>
  <si>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</si>
  <si>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</si>
  <si>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</si>
  <si>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</si>
  <si>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</si>
  <si>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</si>
  <si>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</si>
  <si>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</si>
  <si>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</si>
  <si>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</si>
  <si>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</si>
  <si>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</si>
  <si>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</si>
  <si>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</si>
  <si>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</si>
  <si>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</si>
  <si>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</si>
  <si>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</si>
  <si>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</si>
  <si>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</si>
  <si>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</si>
  <si>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</si>
  <si>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</si>
  <si>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</si>
  <si>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</si>
  <si>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</si>
  <si>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</si>
  <si>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</si>
  <si>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</si>
  <si>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</si>
  <si>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</si>
  <si>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</si>
  <si>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</si>
  <si>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</si>
  <si>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</si>
  <si>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</si>
  <si>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</si>
  <si>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</si>
  <si>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</si>
  <si>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</si>
  <si>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</si>
  <si>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</si>
  <si>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</si>
  <si>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</si>
  <si>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</si>
  <si>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</si>
  <si>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</si>
  <si>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</si>
  <si>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</si>
  <si>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</si>
  <si>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</si>
  <si>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</si>
  <si>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</si>
  <si>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</si>
  <si>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</si>
  <si>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</si>
  <si>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</si>
  <si>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</si>
  <si>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</si>
  <si>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</si>
  <si>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</si>
  <si>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</si>
  <si>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</si>
  <si>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</si>
  <si>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</si>
  <si>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</si>
  <si>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</si>
  <si>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</si>
  <si>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</si>
  <si>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</si>
  <si>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</si>
  <si>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</si>
  <si>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</si>
  <si>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</si>
  <si>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</si>
  <si>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</si>
  <si>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</si>
  <si>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</si>
  <si>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</si>
  <si>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</si>
  <si>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</si>
  <si>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</si>
  <si>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</si>
  <si>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</si>
  <si>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</si>
  <si>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</si>
  <si>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</si>
  <si>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</si>
  <si>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</si>
  <si>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</si>
  <si>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</si>
  <si>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</si>
  <si>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</si>
  <si>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</si>
  <si>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</si>
  <si>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</si>
  <si>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</si>
  <si>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</si>
  <si>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</si>
  <si>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</si>
  <si>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</si>
  <si>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</si>
  <si>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</si>
  <si>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</si>
  <si>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</si>
  <si>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</si>
  <si>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</si>
  <si>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</si>
  <si>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</si>
  <si>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</si>
  <si>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</si>
  <si>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</si>
  <si>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</si>
  <si>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</si>
  <si>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</si>
  <si>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</si>
  <si>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</si>
  <si>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</si>
  <si>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</si>
  <si>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</si>
  <si>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</si>
  <si>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</si>
  <si>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</si>
  <si>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</si>
  <si>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</si>
  <si>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</si>
  <si>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</si>
  <si>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</si>
  <si>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</si>
  <si>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</si>
  <si>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</si>
  <si>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</si>
  <si>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</si>
  <si>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</si>
  <si>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</si>
  <si>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</si>
  <si>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</si>
  <si>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</si>
  <si>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</si>
  <si>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</si>
  <si>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</si>
  <si>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</si>
  <si>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</si>
  <si>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</si>
  <si>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</si>
  <si>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</si>
  <si>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</si>
  <si>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</si>
  <si>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</si>
  <si>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</si>
  <si>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</si>
  <si>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</si>
  <si>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</si>
  <si>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</si>
  <si>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</si>
  <si>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</si>
  <si>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</si>
  <si>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</si>
  <si>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</si>
  <si>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</si>
  <si>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</si>
  <si>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</si>
  <si>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</si>
  <si>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</si>
  <si>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</si>
  <si>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</si>
  <si>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</si>
  <si>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</si>
  <si>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</si>
  <si>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</si>
  <si>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</si>
  <si>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</si>
  <si>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</si>
  <si>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</si>
  <si>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</si>
  <si>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</si>
  <si>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</si>
  <si>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</si>
  <si>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</si>
  <si>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</si>
  <si>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</si>
  <si>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</si>
  <si>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</si>
  <si>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</si>
  <si>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</si>
  <si>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</si>
  <si>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</si>
  <si>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</si>
  <si>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</si>
  <si>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</si>
  <si>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</si>
  <si>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</si>
  <si>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</si>
  <si>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</si>
  <si>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</si>
  <si>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</si>
  <si>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</si>
  <si>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</si>
  <si>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</si>
  <si>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</si>
  <si>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</si>
  <si>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</si>
  <si>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</si>
  <si>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</si>
  <si>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</si>
  <si>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</si>
  <si>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</si>
  <si>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</si>
  <si>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</si>
  <si>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</si>
  <si>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</si>
  <si>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</si>
  <si>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</si>
  <si>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</si>
  <si>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</si>
  <si>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</si>
  <si>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</si>
  <si>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</si>
  <si>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</si>
  <si>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</si>
  <si>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</si>
  <si>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</si>
  <si>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</si>
  <si>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</si>
  <si>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</si>
  <si>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</si>
  <si>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</si>
  <si>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</si>
  <si>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</si>
  <si>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</si>
  <si>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</si>
  <si>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</si>
  <si>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</si>
  <si>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</si>
  <si>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</si>
  <si>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</si>
  <si>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</si>
  <si>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</si>
  <si>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</si>
  <si>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</si>
  <si>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</si>
  <si>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</si>
  <si>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</si>
  <si>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</si>
  <si>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</si>
  <si>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</si>
  <si>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</si>
  <si>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</si>
  <si>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</si>
  <si>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</si>
  <si>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</si>
  <si>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</si>
  <si>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</si>
  <si>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</si>
  <si>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</si>
  <si>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</si>
  <si>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</si>
  <si>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</si>
  <si>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</si>
  <si>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</si>
  <si>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</si>
  <si>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</si>
  <si>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</si>
  <si>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</si>
  <si>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</si>
  <si>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</si>
  <si>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</si>
  <si>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</si>
  <si>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</si>
  <si>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</si>
  <si>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</si>
  <si>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</si>
  <si>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</si>
  <si>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</si>
  <si>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</si>
  <si>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</si>
  <si>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</si>
  <si>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</si>
  <si>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</si>
  <si>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</si>
  <si>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</si>
  <si>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</si>
  <si>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</si>
  <si>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</si>
  <si>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</si>
  <si>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</si>
  <si>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</si>
  <si>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</si>
  <si>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</si>
  <si>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</si>
  <si>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</si>
  <si>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</si>
  <si>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</si>
  <si>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</si>
  <si>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</si>
  <si>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</si>
  <si>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</si>
  <si>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</si>
  <si>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</si>
  <si>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</si>
  <si>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</si>
  <si>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</si>
  <si>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</si>
  <si>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</si>
  <si>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</si>
  <si>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</si>
  <si>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</si>
  <si>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</si>
  <si>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</si>
  <si>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</si>
  <si>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</si>
  <si>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</si>
  <si>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</si>
  <si>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</si>
  <si>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</si>
  <si>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</si>
  <si>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</si>
  <si>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</si>
  <si>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</si>
  <si>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</si>
  <si>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</si>
  <si>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</si>
  <si>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</si>
  <si>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</si>
  <si>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</si>
  <si>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</si>
  <si>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</si>
  <si>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</si>
  <si>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</si>
  <si>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</si>
  <si>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</si>
  <si>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</si>
  <si>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</si>
  <si>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</si>
  <si>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</si>
  <si>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</si>
  <si>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</si>
  <si>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</si>
  <si>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</si>
  <si>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</si>
  <si>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</si>
  <si>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</si>
  <si>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</si>
  <si>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</si>
  <si>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</si>
  <si>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</si>
  <si>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</si>
  <si>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</si>
  <si>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</si>
  <si>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</si>
  <si>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</si>
  <si>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</si>
  <si>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</si>
  <si>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</si>
  <si>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</si>
  <si>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</si>
  <si>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</si>
  <si>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</si>
  <si>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</si>
  <si>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</si>
  <si>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</si>
  <si>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</si>
  <si>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</si>
  <si>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</si>
  <si>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</si>
  <si>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</si>
  <si>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</si>
  <si>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</si>
  <si>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</si>
  <si>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</si>
  <si>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</si>
  <si>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</si>
  <si>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</si>
  <si>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</si>
  <si>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</si>
  <si>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</si>
  <si>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</si>
  <si>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</si>
  <si>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</si>
  <si>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</si>
  <si>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</si>
  <si>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</si>
  <si>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</si>
  <si>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</si>
  <si>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</si>
  <si>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</si>
  <si>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</si>
  <si>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</si>
  <si>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</si>
  <si>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</si>
  <si>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</si>
  <si>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</si>
  <si>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</si>
  <si>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</si>
  <si>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</si>
  <si>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</si>
  <si>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</si>
  <si>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</si>
  <si>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</si>
  <si>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</si>
  <si>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</si>
  <si>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</si>
  <si>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</si>
  <si>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</si>
  <si>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</si>
  <si>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</si>
  <si>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</si>
  <si>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</si>
  <si>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</si>
  <si>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</si>
  <si>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</si>
  <si>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</si>
  <si>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</si>
  <si>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</si>
  <si>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</si>
  <si>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</si>
  <si>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</si>
  <si>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</si>
  <si>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</si>
  <si>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</si>
  <si>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</si>
  <si>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</si>
  <si>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</si>
  <si>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</si>
  <si>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</si>
  <si>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</si>
  <si>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</si>
  <si>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</si>
  <si>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</si>
  <si>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</si>
  <si>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</si>
  <si>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</si>
  <si>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</si>
  <si>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</si>
  <si>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</si>
  <si>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</si>
  <si>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</si>
  <si>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</si>
  <si>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</si>
  <si>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</si>
  <si>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</si>
  <si>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</si>
  <si>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</si>
  <si>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</si>
  <si>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</si>
  <si>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</si>
  <si>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</si>
  <si>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</si>
  <si>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</si>
  <si>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</si>
  <si>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</si>
  <si>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</si>
  <si>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</si>
  <si>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</si>
  <si>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</si>
  <si>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</si>
  <si>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</si>
  <si>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</si>
  <si>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</si>
  <si>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</si>
  <si>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</si>
  <si>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</si>
  <si>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</si>
  <si>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</si>
  <si>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</si>
  <si>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</si>
  <si>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</si>
  <si>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</si>
  <si>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</si>
  <si>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</si>
  <si>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</si>
  <si>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</si>
  <si>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</si>
  <si>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</si>
  <si>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</si>
  <si>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</si>
  <si>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</si>
  <si>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</si>
  <si>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</si>
  <si>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</si>
  <si>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</si>
  <si>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</si>
  <si>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</si>
  <si>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</si>
  <si>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</si>
  <si>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</si>
  <si>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</si>
  <si>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</si>
  <si>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</si>
  <si>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</si>
  <si>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</si>
  <si>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</si>
  <si>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</si>
  <si>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</si>
  <si>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</si>
  <si>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</si>
  <si>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</si>
  <si>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</si>
  <si>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</si>
  <si>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</si>
  <si>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</si>
  <si>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</si>
  <si>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</si>
  <si>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</si>
  <si>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</si>
  <si>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</si>
  <si>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</si>
  <si>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</si>
  <si>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</si>
  <si>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</si>
  <si>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</si>
  <si>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</si>
  <si>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</si>
  <si>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</si>
  <si>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</si>
  <si>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</si>
  <si>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</si>
  <si>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</si>
  <si>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</si>
  <si>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</si>
  <si>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</si>
  <si>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</si>
  <si>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</si>
  <si>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</si>
  <si>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</si>
  <si>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</si>
  <si>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</si>
  <si>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</si>
  <si>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</si>
  <si>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</si>
  <si>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</si>
  <si>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</si>
  <si>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</si>
  <si>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</si>
  <si>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</si>
  <si>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</si>
  <si>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</si>
  <si>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</si>
  <si>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</si>
  <si>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</si>
  <si>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</si>
  <si>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</si>
  <si>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</si>
  <si>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</si>
  <si>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</si>
  <si>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</si>
  <si>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</si>
  <si>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</si>
  <si>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</si>
  <si>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</si>
  <si>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</si>
  <si>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</si>
  <si>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</si>
  <si>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</si>
  <si>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</si>
  <si>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</si>
  <si>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</si>
  <si>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</si>
  <si>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</si>
  <si>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</si>
  <si>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</si>
  <si>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</si>
  <si>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</si>
  <si>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</si>
  <si>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</si>
  <si>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</si>
  <si>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</si>
  <si>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</si>
  <si>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</si>
  <si>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</si>
  <si>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</si>
  <si>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</si>
  <si>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</si>
  <si>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</si>
  <si>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</si>
  <si>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</si>
  <si>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</si>
  <si>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</si>
  <si>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</si>
  <si>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</si>
  <si>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</si>
  <si>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</si>
  <si>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</si>
  <si>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</si>
  <si>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</si>
  <si>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</si>
  <si>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</si>
  <si>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</si>
  <si>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</si>
  <si>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</si>
  <si>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</si>
  <si>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</si>
  <si>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</si>
  <si>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</si>
  <si>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</si>
  <si>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</si>
  <si>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</si>
  <si>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</si>
  <si>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</si>
  <si>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</si>
  <si>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</si>
  <si>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</si>
  <si>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</si>
  <si>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</si>
  <si>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</si>
  <si>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</si>
  <si>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</si>
  <si>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</si>
  <si>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</si>
  <si>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</si>
  <si>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</si>
  <si>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</si>
  <si>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</si>
  <si>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</si>
  <si>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</si>
  <si>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</si>
  <si>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</si>
  <si>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</si>
  <si>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</si>
  <si>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</si>
  <si>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</si>
  <si>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</si>
  <si>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</si>
  <si>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</si>
  <si>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</si>
  <si>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</si>
  <si>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</si>
  <si>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</si>
  <si>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</si>
  <si>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</si>
  <si>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</si>
  <si>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</si>
  <si>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</si>
  <si>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</si>
  <si>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</si>
  <si>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</si>
  <si>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</si>
  <si>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</si>
  <si>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</si>
  <si>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</si>
  <si>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</si>
  <si>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</si>
  <si>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</si>
  <si>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</si>
  <si>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</si>
  <si>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</si>
  <si>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</si>
  <si>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</si>
  <si>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</si>
  <si>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</si>
  <si>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</si>
  <si>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</si>
  <si>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</si>
  <si>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</si>
  <si>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</si>
  <si>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</si>
  <si>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</si>
  <si>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</si>
  <si>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</si>
  <si>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</si>
  <si>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</si>
  <si>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</si>
  <si>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</si>
  <si>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</si>
  <si>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</si>
  <si>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</si>
  <si>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</si>
  <si>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</si>
  <si>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</si>
  <si>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</si>
  <si>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</si>
  <si>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</si>
  <si>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</si>
  <si>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</si>
  <si>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</si>
  <si>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</si>
  <si>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</si>
  <si>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</si>
  <si>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</si>
  <si>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</si>
  <si>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</si>
  <si>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</si>
  <si>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</si>
  <si>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</si>
  <si>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</si>
  <si>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</si>
  <si>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</si>
  <si>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</si>
  <si>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</si>
  <si>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</si>
  <si>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</si>
  <si>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</si>
  <si>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</si>
  <si>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</si>
  <si>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</si>
  <si>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</si>
  <si>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</si>
  <si>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</si>
  <si>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</si>
  <si>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</si>
  <si>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</si>
  <si>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</si>
  <si>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</si>
  <si>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</si>
  <si>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</si>
  <si>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</si>
  <si>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</si>
  <si>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</si>
  <si>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</si>
  <si>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</si>
  <si>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</si>
  <si>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</si>
  <si>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</si>
  <si>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</si>
  <si>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</si>
  <si>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</si>
  <si>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</si>
  <si>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</si>
  <si>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</si>
  <si>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</si>
  <si>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</si>
  <si>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</si>
  <si>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</si>
  <si>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</si>
  <si>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</si>
  <si>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</si>
  <si>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</si>
  <si>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</si>
  <si>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</si>
  <si>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</si>
  <si>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</si>
  <si>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</si>
  <si>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</si>
  <si>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</si>
  <si>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</si>
  <si>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</si>
  <si>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</si>
  <si>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</si>
  <si>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</si>
  <si>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</si>
  <si>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</si>
  <si>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</si>
  <si>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</si>
  <si>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</si>
  <si>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</si>
  <si>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</si>
  <si>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</si>
  <si>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</si>
  <si>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</si>
  <si>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</si>
  <si>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</si>
  <si>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</si>
  <si>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</si>
  <si>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</si>
  <si>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</si>
  <si>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</si>
  <si>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</si>
  <si>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</si>
  <si>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</si>
  <si>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</si>
  <si>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</si>
  <si>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</si>
  <si>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</si>
  <si>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</si>
  <si>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</si>
  <si>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</si>
  <si>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</si>
  <si>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</si>
  <si>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</si>
  <si>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</si>
  <si>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</si>
  <si>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</si>
  <si>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</si>
  <si>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</si>
  <si>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</si>
  <si>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</si>
  <si>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</si>
  <si>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</si>
  <si>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</si>
  <si>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</si>
  <si>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</si>
  <si>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</si>
  <si>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</si>
  <si>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</si>
  <si>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</si>
  <si>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</si>
  <si>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</si>
  <si>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</si>
  <si>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</si>
  <si>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</si>
  <si>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</si>
  <si>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</si>
  <si>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</si>
  <si>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</si>
  <si>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</si>
  <si>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</si>
  <si>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</si>
  <si>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</si>
  <si>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</si>
  <si>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</si>
  <si>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</si>
  <si>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</si>
  <si>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</si>
  <si>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</si>
  <si>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</si>
  <si>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</si>
  <si>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</si>
  <si>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</si>
  <si>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</si>
  <si>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</si>
  <si>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</si>
  <si>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</si>
  <si>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</si>
  <si>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</si>
  <si>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</si>
  <si>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</si>
  <si>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</si>
  <si>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</si>
  <si>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</si>
  <si>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</si>
  <si>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</si>
  <si>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</si>
  <si>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</si>
  <si>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</si>
  <si>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</si>
  <si>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</si>
  <si>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</si>
  <si>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</si>
  <si>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</si>
  <si>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</si>
  <si>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</si>
  <si>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</si>
  <si>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</si>
  <si>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</si>
  <si>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</si>
  <si>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</si>
  <si>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</si>
  <si>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</si>
  <si>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</si>
  <si>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</si>
  <si>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</si>
  <si>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</si>
  <si>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</si>
  <si>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</si>
  <si>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</si>
  <si>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</si>
  <si>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</si>
  <si>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</si>
  <si>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</si>
  <si>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</si>
  <si>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</si>
  <si>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</si>
  <si>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</si>
  <si>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</si>
  <si>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</si>
  <si>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</si>
  <si>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</si>
  <si>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</si>
  <si>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</si>
  <si>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</si>
  <si>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</si>
  <si>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</si>
  <si>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</si>
  <si>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</si>
  <si>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</si>
  <si>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</si>
  <si>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</si>
  <si>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</si>
  <si>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</si>
  <si>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</si>
  <si>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</si>
  <si>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</si>
  <si>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</si>
  <si>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</si>
  <si>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</si>
  <si>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</si>
  <si>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</si>
  <si>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</si>
  <si>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</si>
  <si>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</si>
  <si>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</si>
  <si>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</si>
  <si>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</si>
  <si>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</si>
  <si>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</si>
  <si>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</si>
  <si>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</si>
  <si>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</si>
  <si>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</si>
  <si>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</si>
  <si>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</si>
  <si>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</si>
  <si>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</si>
  <si>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</si>
  <si>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</si>
  <si>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</si>
  <si>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</si>
  <si>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</si>
  <si>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</si>
  <si>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</si>
  <si>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</si>
  <si>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</si>
  <si>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</si>
  <si>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</si>
  <si>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</si>
  <si>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</si>
  <si>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</si>
  <si>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</si>
  <si>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</si>
  <si>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</si>
  <si>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</si>
  <si>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</si>
  <si>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</si>
  <si>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</si>
  <si>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</si>
  <si>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</si>
  <si>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</si>
  <si>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</si>
  <si>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</si>
  <si>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</si>
  <si>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</si>
  <si>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</si>
  <si>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</si>
  <si>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</si>
  <si>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</si>
  <si>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</si>
  <si>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</si>
  <si>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</si>
  <si>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</si>
  <si>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</si>
  <si>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</si>
  <si>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</si>
  <si>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</si>
  <si>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</si>
  <si>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</si>
  <si>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</si>
  <si>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</si>
  <si>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</si>
  <si>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</si>
  <si>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</si>
  <si>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</si>
  <si>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</si>
  <si>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</si>
  <si>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</si>
  <si>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</si>
  <si>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</si>
  <si>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</si>
  <si>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</si>
  <si>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</si>
  <si>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</si>
  <si>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</si>
  <si>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</si>
  <si>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</si>
  <si>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</si>
  <si>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</si>
  <si>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</si>
  <si>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</si>
  <si>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</si>
  <si>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</si>
  <si>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</si>
  <si>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</si>
  <si>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</si>
  <si>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</si>
  <si>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</si>
  <si>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</si>
  <si>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</si>
  <si>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</si>
  <si>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</si>
  <si>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</si>
  <si>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</si>
  <si>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</si>
  <si>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</si>
  <si>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</si>
  <si>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</si>
  <si>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</si>
  <si>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</si>
  <si>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</si>
  <si>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</si>
  <si>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</si>
  <si>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</si>
  <si>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</si>
  <si>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</si>
  <si>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</si>
  <si>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</si>
  <si>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</si>
  <si>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</si>
  <si>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</si>
  <si>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</si>
  <si>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</si>
  <si>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</si>
  <si>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</si>
  <si>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</si>
  <si>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</si>
  <si>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</si>
  <si>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</si>
  <si>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</si>
  <si>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</si>
  <si>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</si>
  <si>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</si>
  <si>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</si>
  <si>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</si>
  <si>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</si>
  <si>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</si>
  <si>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</si>
  <si>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</si>
  <si>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</si>
  <si>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</si>
  <si>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</si>
  <si>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</si>
  <si>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</si>
  <si>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</si>
  <si>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</si>
  <si>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</si>
  <si>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</si>
  <si>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</si>
  <si>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</si>
  <si>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</si>
  <si>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</si>
  <si>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</si>
  <si>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</si>
  <si>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</si>
  <si>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</si>
  <si>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</si>
  <si>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</si>
  <si>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</si>
  <si>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</si>
  <si>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</si>
  <si>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</si>
  <si>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</si>
  <si>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</si>
  <si>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</si>
  <si>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</si>
  <si>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</si>
  <si>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</si>
  <si>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</si>
  <si>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</si>
  <si>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</si>
  <si>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</si>
  <si>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</si>
  <si>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</si>
  <si>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</si>
  <si>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</si>
  <si>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</si>
  <si>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</si>
  <si>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</si>
  <si>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</si>
  <si>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</si>
  <si>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</si>
  <si>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</si>
  <si>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</si>
  <si>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</si>
  <si>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</si>
  <si>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</si>
  <si>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</si>
  <si>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</si>
  <si>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</si>
  <si>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</si>
  <si>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</si>
  <si>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</si>
  <si>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</si>
  <si>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</si>
  <si>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</si>
  <si>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</si>
  <si>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</si>
  <si>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</si>
  <si>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</si>
  <si>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</si>
  <si>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</si>
  <si>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</si>
  <si>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</si>
  <si>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</si>
  <si>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</si>
  <si>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</si>
  <si>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</si>
  <si>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</si>
  <si>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</si>
  <si>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</si>
  <si>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</si>
  <si>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</si>
  <si>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</si>
  <si>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</si>
  <si>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</si>
  <si>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</si>
  <si>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</si>
  <si>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</si>
  <si>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</si>
  <si>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</si>
  <si>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</si>
  <si>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</si>
  <si>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</si>
  <si>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</si>
  <si>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</si>
  <si>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</si>
  <si>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</si>
  <si>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</si>
  <si>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</si>
  <si>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</si>
  <si>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</si>
  <si>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</si>
  <si>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</si>
  <si>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</si>
  <si>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</si>
  <si>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</si>
  <si>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</si>
  <si>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</si>
  <si>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</si>
  <si>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</si>
  <si>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</si>
  <si>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</si>
  <si>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</si>
  <si>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</si>
  <si>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</si>
  <si>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</si>
  <si>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</si>
  <si>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</si>
  <si>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</si>
  <si>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</si>
  <si>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</si>
  <si>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</si>
  <si>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</si>
  <si>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</si>
  <si>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</si>
  <si>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</si>
  <si>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</si>
  <si>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</si>
  <si>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</si>
  <si>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</si>
  <si>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</si>
  <si>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</si>
  <si>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</si>
  <si>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</si>
  <si>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</si>
  <si>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</si>
  <si>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</si>
  <si>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</si>
  <si>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</si>
  <si>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</si>
  <si>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</si>
  <si>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</si>
  <si>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</si>
  <si>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</si>
  <si>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</si>
  <si>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</si>
  <si>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</si>
  <si>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</si>
  <si>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</si>
  <si>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</si>
  <si>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</si>
  <si>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</si>
  <si>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</si>
  <si>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</si>
  <si>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</si>
  <si>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</si>
  <si>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</si>
  <si>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</si>
  <si>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</si>
  <si>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</si>
  <si>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</si>
  <si>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</si>
  <si>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</si>
  <si>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</si>
  <si>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</si>
  <si>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</si>
  <si>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</si>
  <si>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</si>
  <si>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</si>
  <si>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</si>
  <si>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</si>
  <si>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</si>
  <si>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</si>
  <si>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</si>
  <si>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</si>
  <si>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</si>
  <si>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</si>
  <si>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</si>
  <si>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</si>
  <si>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</si>
  <si>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</si>
  <si>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</si>
  <si>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</si>
  <si>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</si>
  <si>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</si>
  <si>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</si>
  <si>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</si>
  <si>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</si>
  <si>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</si>
  <si>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</si>
  <si>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</si>
  <si>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</si>
  <si>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</si>
  <si>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</si>
  <si>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</si>
  <si>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</si>
  <si>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</si>
  <si>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</si>
  <si>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</si>
  <si>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</si>
  <si>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</si>
  <si>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</si>
  <si>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</si>
  <si>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</si>
  <si>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</si>
  <si>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</si>
  <si>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</si>
  <si>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</si>
  <si>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</si>
  <si>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</si>
  <si>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</si>
  <si>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</si>
  <si>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</si>
  <si>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</si>
  <si>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</si>
  <si>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</si>
  <si>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</si>
  <si>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</si>
  <si>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</si>
  <si>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</si>
  <si>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</si>
  <si>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</si>
  <si>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</si>
  <si>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</si>
  <si>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</si>
  <si>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</si>
  <si>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</si>
  <si>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</si>
  <si>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</si>
  <si>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</si>
  <si>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</si>
  <si>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</si>
  <si>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</si>
  <si>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</si>
  <si>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</si>
  <si>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</si>
  <si>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</si>
  <si>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</si>
  <si>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</si>
  <si>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</si>
  <si>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</si>
  <si>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</si>
  <si>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</si>
  <si>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</si>
  <si>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</si>
  <si>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</si>
  <si>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</si>
  <si>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</si>
  <si>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</si>
  <si>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</si>
  <si>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</si>
  <si>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</si>
  <si>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</si>
  <si>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</si>
  <si>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</si>
  <si>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</si>
  <si>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</si>
  <si>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</si>
  <si>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</si>
  <si>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</si>
  <si>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</si>
  <si>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</si>
  <si>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</si>
  <si>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</si>
  <si>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</si>
  <si>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</si>
  <si>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</si>
  <si>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</si>
  <si>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</si>
  <si>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</si>
  <si>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</si>
  <si>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</si>
  <si>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</si>
  <si>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</si>
  <si>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</si>
  <si>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</si>
  <si>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</si>
  <si>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</si>
  <si>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</si>
  <si>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</si>
  <si>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</si>
  <si>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</si>
  <si>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</si>
  <si>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</si>
  <si>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</si>
  <si>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</si>
  <si>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</si>
  <si>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</si>
  <si>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</si>
  <si>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</si>
  <si>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</si>
  <si>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</si>
  <si>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</si>
  <si>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</si>
  <si>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</si>
  <si>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</si>
  <si>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</si>
  <si>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</si>
  <si>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</si>
  <si>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</si>
  <si>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</si>
  <si>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</si>
  <si>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</si>
  <si>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</si>
  <si>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</si>
  <si>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</si>
  <si>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</si>
  <si>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</si>
  <si>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</si>
  <si>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</si>
  <si>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</si>
  <si>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</si>
  <si>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</si>
  <si>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</si>
  <si>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</si>
  <si>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</si>
  <si>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</si>
  <si>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</si>
  <si>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</si>
  <si>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</si>
  <si>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</si>
  <si>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</si>
  <si>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</si>
  <si>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</si>
  <si>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</si>
  <si>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</si>
  <si>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</si>
  <si>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</si>
  <si>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</si>
  <si>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</si>
  <si>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</si>
  <si>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</si>
  <si>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</si>
  <si>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</si>
  <si>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</si>
  <si>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</si>
  <si>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</si>
  <si>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</si>
  <si>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</si>
  <si>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</si>
  <si>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</si>
  <si>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</si>
  <si>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</si>
  <si>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</si>
  <si>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</si>
  <si>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</si>
  <si>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</si>
  <si>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</si>
  <si>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</si>
  <si>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</si>
  <si>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</si>
  <si>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</si>
  <si>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</si>
  <si>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</si>
  <si>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</si>
  <si>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</si>
  <si>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</si>
  <si>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</si>
  <si>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</si>
  <si>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</si>
  <si>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</si>
  <si>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</si>
  <si>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</si>
  <si>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</si>
  <si>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</si>
  <si>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</si>
  <si>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</si>
  <si>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</si>
  <si>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</si>
  <si>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</si>
  <si>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</si>
  <si>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</si>
  <si>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</si>
  <si>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</si>
  <si>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</si>
  <si>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</si>
  <si>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</si>
  <si>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</si>
  <si>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</si>
  <si>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</si>
  <si>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</si>
  <si>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</si>
  <si>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</si>
  <si>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</si>
  <si>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</si>
  <si>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</si>
  <si>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</si>
  <si>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</si>
  <si>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</si>
  <si>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</si>
  <si>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</si>
  <si>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</si>
  <si>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</si>
  <si>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</si>
  <si>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</si>
  <si>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</si>
  <si>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</si>
  <si>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</si>
  <si>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</si>
  <si>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</si>
  <si>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</si>
  <si>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</si>
  <si>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</si>
  <si>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</si>
  <si>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</si>
  <si>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</si>
  <si>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</si>
  <si>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</si>
  <si>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</si>
  <si>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</si>
  <si>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</si>
  <si>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</si>
  <si>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</si>
  <si>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</si>
  <si>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</si>
  <si>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</si>
  <si>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</si>
  <si>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</si>
  <si>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</si>
  <si>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</si>
  <si>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</si>
  <si>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</si>
  <si>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</si>
  <si>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</si>
  <si>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</si>
  <si>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</si>
  <si>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</si>
  <si>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</si>
  <si>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</si>
  <si>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</si>
  <si>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</si>
  <si>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</si>
  <si>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</si>
  <si>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</si>
  <si>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</si>
  <si>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</si>
  <si>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</si>
  <si>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</si>
  <si>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</si>
  <si>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</si>
  <si>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</si>
  <si>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</si>
  <si>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</si>
  <si>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</si>
  <si>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</si>
  <si>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</si>
  <si>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</si>
  <si>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</si>
  <si>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</si>
  <si>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</si>
  <si>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</si>
  <si>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</si>
  <si>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</si>
  <si>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</si>
  <si>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</si>
  <si>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</si>
  <si>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</si>
  <si>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</si>
  <si>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</si>
  <si>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</si>
  <si>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</si>
  <si>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</si>
  <si>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</si>
  <si>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</si>
  <si>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</si>
  <si>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</si>
  <si>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</si>
  <si>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</si>
  <si>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</si>
  <si>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</si>
  <si>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</si>
  <si>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</si>
  <si>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</si>
  <si>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</si>
  <si>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</si>
  <si>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</si>
  <si>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</si>
  <si>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</si>
  <si>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</si>
  <si>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</si>
  <si>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</si>
  <si>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</si>
  <si>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</si>
  <si>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</si>
  <si>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</si>
  <si>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</si>
  <si>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</si>
  <si>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</si>
  <si>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</si>
  <si>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</si>
  <si>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</si>
  <si>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</si>
  <si>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</si>
  <si>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</si>
  <si>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</si>
  <si>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</si>
  <si>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</si>
  <si>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</si>
  <si>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</si>
  <si>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</si>
  <si>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</si>
  <si>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</si>
  <si>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</si>
  <si>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</si>
  <si>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</si>
  <si>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</si>
  <si>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</si>
  <si>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</si>
  <si>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</si>
  <si>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</si>
  <si>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</si>
  <si>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</si>
  <si>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</si>
  <si>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</si>
  <si>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</si>
  <si>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</si>
  <si>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</si>
  <si>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</si>
  <si>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</si>
  <si>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</si>
  <si>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</si>
  <si>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</si>
  <si>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</si>
  <si>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</si>
  <si>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</si>
  <si>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</si>
  <si>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</si>
  <si>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</si>
  <si>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</si>
  <si>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</si>
  <si>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</si>
  <si>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</si>
  <si>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</si>
  <si>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</si>
  <si>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</si>
  <si>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</si>
  <si>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</si>
  <si>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</si>
  <si>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</si>
  <si>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</si>
  <si>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</si>
  <si>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</si>
  <si>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</si>
  <si>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</si>
  <si>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</si>
  <si>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</si>
  <si>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</si>
  <si>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</si>
  <si>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</si>
  <si>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</si>
  <si>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</si>
  <si>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</si>
  <si>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</si>
  <si>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</si>
  <si>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</si>
  <si>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</si>
  <si>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</si>
  <si>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</si>
  <si>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</si>
  <si>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</si>
  <si>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</si>
  <si>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</si>
  <si>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</si>
  <si>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</si>
  <si>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</si>
  <si>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</si>
  <si>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</si>
  <si>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</si>
  <si>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</si>
  <si>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</si>
  <si>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</si>
  <si>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</si>
  <si>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</si>
  <si>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</si>
  <si>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</si>
  <si>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</si>
  <si>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</si>
  <si>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</si>
  <si>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</si>
  <si>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</si>
  <si>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</si>
  <si>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</si>
  <si>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</si>
  <si>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</si>
  <si>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</si>
  <si>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</si>
  <si>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</si>
  <si>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</si>
  <si>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</si>
  <si>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</si>
  <si>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</si>
  <si>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</si>
  <si>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</si>
  <si>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</si>
  <si>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</si>
  <si>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</si>
  <si>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</si>
  <si>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</si>
  <si>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</si>
  <si>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</si>
  <si>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</si>
  <si>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</si>
  <si>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</si>
  <si>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</si>
  <si>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</si>
  <si>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</si>
  <si>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</si>
  <si>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</si>
  <si>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</si>
  <si>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</si>
  <si>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</si>
  <si>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</si>
  <si>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</si>
  <si>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</si>
  <si>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</si>
  <si>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</si>
  <si>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</si>
  <si>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</si>
  <si>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</si>
  <si>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</si>
  <si>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</si>
  <si>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</si>
  <si>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</si>
  <si>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</si>
  <si>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</si>
  <si>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</si>
  <si>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</si>
  <si>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</si>
  <si>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</si>
  <si>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</si>
  <si>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</si>
  <si>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</si>
  <si>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</si>
  <si>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</si>
  <si>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</si>
  <si>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</si>
  <si>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</si>
  <si>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</si>
  <si>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</si>
  <si>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</si>
  <si>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</si>
  <si>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</si>
  <si>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</si>
  <si>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</si>
  <si>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</si>
  <si>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</si>
  <si>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</si>
  <si>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</si>
  <si>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</si>
  <si>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</si>
  <si>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</si>
  <si>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</si>
  <si>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</si>
  <si>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</si>
  <si>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</si>
  <si>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</si>
  <si>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</si>
  <si>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</si>
  <si>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</si>
  <si>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</si>
  <si>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</si>
  <si>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</si>
  <si>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</si>
  <si>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</si>
  <si>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</si>
  <si>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</si>
  <si>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</si>
  <si>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</si>
  <si>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</si>
  <si>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</si>
  <si>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</si>
  <si>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</si>
  <si>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</si>
  <si>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</si>
  <si>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</si>
  <si>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</si>
  <si>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</si>
  <si>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</si>
  <si>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</si>
  <si>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</si>
  <si>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</si>
  <si>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</si>
  <si>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</si>
  <si>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</si>
  <si>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</si>
  <si>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</si>
  <si>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</si>
  <si>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</si>
  <si>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</si>
  <si>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</si>
  <si>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</si>
  <si>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</si>
  <si>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</si>
  <si>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</si>
  <si>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</si>
  <si>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</si>
  <si>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</si>
  <si>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</si>
  <si>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</si>
  <si>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</si>
  <si>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</si>
  <si>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</si>
  <si>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</si>
  <si>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</si>
  <si>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</si>
  <si>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</si>
  <si>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</si>
  <si>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</si>
  <si>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</si>
  <si>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</si>
  <si>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</si>
  <si>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</si>
  <si>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</si>
  <si>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</si>
  <si>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</si>
  <si>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</si>
  <si>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</si>
  <si>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</si>
  <si>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</si>
  <si>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</si>
  <si>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</si>
  <si>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</si>
  <si>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</si>
  <si>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</si>
  <si>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</si>
  <si>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</si>
  <si>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</si>
  <si>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</si>
  <si>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</si>
  <si>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</si>
  <si>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</si>
  <si>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</si>
  <si>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</si>
  <si>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</si>
  <si>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</si>
  <si>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</si>
  <si>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</si>
  <si>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</si>
  <si>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</si>
  <si>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</si>
  <si>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</si>
  <si>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</si>
  <si>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</si>
  <si>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</si>
  <si>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</si>
  <si>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</si>
  <si>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</si>
  <si>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</si>
  <si>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</si>
  <si>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</si>
  <si>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</si>
  <si>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</si>
  <si>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</si>
  <si>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</si>
  <si>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</si>
  <si>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</si>
  <si>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</si>
  <si>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</si>
  <si>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</si>
  <si>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</si>
  <si>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</si>
  <si>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</si>
  <si>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</si>
  <si>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</si>
  <si>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</si>
  <si>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</si>
  <si>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</si>
  <si>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</si>
  <si>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</si>
  <si>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</si>
  <si>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</si>
  <si>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</si>
  <si>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</si>
  <si>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</si>
  <si>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</si>
  <si>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</si>
  <si>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</si>
  <si>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</si>
  <si>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</si>
  <si>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</si>
  <si>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</si>
  <si>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</si>
  <si>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</si>
  <si>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</si>
  <si>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</si>
  <si>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</si>
  <si>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</si>
  <si>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</si>
  <si>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</si>
  <si>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</si>
  <si>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</si>
  <si>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</si>
  <si>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</si>
  <si>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</si>
  <si>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</si>
  <si>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</si>
  <si>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</si>
  <si>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</si>
  <si>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</si>
  <si>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</si>
  <si>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</si>
  <si>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</si>
  <si>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</si>
  <si>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</si>
  <si>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</si>
  <si>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</si>
  <si>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</si>
  <si>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</si>
  <si>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</si>
  <si>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</si>
  <si>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</si>
  <si>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</si>
  <si>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</si>
  <si>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</si>
  <si>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</si>
  <si>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</si>
  <si>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</si>
  <si>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</si>
  <si>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</si>
  <si>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</si>
  <si>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</si>
  <si>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</si>
  <si>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</si>
  <si>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</si>
  <si>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</si>
  <si>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</si>
  <si>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</si>
  <si>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</si>
  <si>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</si>
  <si>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</si>
  <si>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</si>
  <si>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</si>
  <si>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</si>
  <si>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</si>
  <si>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</si>
  <si>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</si>
  <si>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</si>
  <si>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</si>
  <si>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</si>
  <si>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</si>
  <si>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</si>
  <si>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</si>
  <si>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</si>
  <si>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</si>
  <si>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</si>
  <si>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</si>
  <si>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</si>
  <si>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</si>
  <si>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</si>
  <si>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</si>
  <si>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</si>
  <si>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</si>
  <si>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</si>
  <si>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</si>
  <si>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</si>
  <si>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</si>
  <si>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</si>
  <si>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</si>
  <si>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</si>
  <si>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</si>
  <si>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</si>
  <si>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</si>
  <si>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</si>
  <si>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</si>
  <si>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</si>
  <si>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</si>
  <si>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</si>
  <si>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</si>
  <si>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</si>
  <si>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</si>
  <si>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</si>
  <si>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</si>
  <si>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</si>
  <si>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</si>
  <si>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</si>
  <si>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</si>
  <si>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</si>
  <si>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</si>
  <si>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</si>
  <si>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</si>
  <si>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</si>
  <si>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</si>
  <si>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</si>
  <si>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</si>
  <si>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</si>
  <si>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</si>
  <si>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</si>
  <si>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</si>
  <si>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</si>
  <si>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</si>
  <si>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</si>
  <si>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</si>
  <si>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</si>
  <si>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</si>
  <si>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</si>
  <si>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</si>
  <si>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</si>
  <si>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</si>
  <si>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</si>
  <si>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</si>
  <si>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</si>
  <si>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</si>
  <si>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</si>
  <si>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</si>
  <si>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</si>
  <si>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</si>
  <si>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</si>
  <si>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</si>
  <si>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</si>
  <si>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</si>
  <si>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</si>
  <si>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</si>
  <si>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</si>
  <si>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</si>
  <si>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</si>
  <si>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</si>
  <si>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</si>
  <si>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</si>
  <si>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</si>
  <si>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</si>
  <si>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</si>
  <si>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</si>
  <si>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</si>
  <si>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</si>
  <si>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</si>
  <si>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</si>
  <si>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</si>
  <si>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</si>
  <si>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</si>
  <si>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</si>
  <si>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</si>
  <si>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</si>
  <si>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</si>
  <si>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</si>
  <si>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</si>
  <si>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</si>
  <si>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</si>
  <si>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</si>
  <si>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</si>
  <si>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</si>
  <si>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</si>
  <si>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</si>
  <si>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</si>
  <si>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</si>
  <si>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</si>
  <si>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</si>
  <si>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</si>
  <si>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</si>
  <si>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</si>
  <si>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</si>
  <si>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</si>
  <si>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</si>
  <si>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</si>
  <si>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</si>
  <si>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</si>
  <si>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</si>
  <si>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</si>
  <si>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</si>
  <si>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</si>
  <si>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</si>
  <si>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</si>
  <si>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</si>
  <si>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</si>
  <si>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</si>
  <si>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</si>
  <si>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</si>
  <si>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</si>
  <si>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</si>
  <si>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</si>
  <si>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</si>
  <si>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</si>
  <si>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</si>
  <si>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</si>
  <si>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</si>
  <si>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</si>
  <si>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</si>
  <si>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</si>
  <si>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</si>
  <si>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</si>
  <si>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</si>
  <si>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</si>
  <si>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</si>
  <si>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</si>
  <si>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</si>
  <si>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</si>
  <si>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</si>
  <si>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</si>
  <si>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</si>
  <si>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</si>
  <si>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</si>
  <si>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</si>
  <si>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</si>
  <si>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</si>
  <si>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</si>
  <si>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</si>
  <si>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</si>
  <si>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</si>
  <si>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</si>
  <si>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</si>
  <si>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</si>
  <si>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</si>
  <si>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</si>
  <si>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</si>
  <si>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</si>
  <si>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</si>
  <si>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</si>
  <si>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</si>
  <si>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</si>
  <si>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</si>
  <si>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</si>
  <si>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</si>
  <si>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</si>
  <si>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</si>
  <si>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</si>
  <si>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</si>
  <si>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</si>
  <si>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</si>
  <si>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</si>
  <si>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</si>
  <si>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</si>
  <si>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</si>
  <si>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</si>
  <si>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</si>
  <si>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</si>
  <si>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</si>
  <si>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</si>
  <si>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</si>
  <si>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</si>
  <si>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</si>
  <si>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</si>
  <si>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</si>
  <si>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</si>
  <si>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</si>
  <si>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</si>
  <si>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</si>
  <si>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</si>
  <si>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</si>
  <si>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</si>
  <si>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</si>
  <si>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</si>
  <si>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</si>
  <si>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</si>
  <si>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</si>
  <si>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</si>
  <si>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</si>
  <si>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</si>
  <si>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</si>
  <si>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</si>
  <si>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</si>
  <si>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</si>
  <si>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</si>
  <si>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</si>
  <si>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</si>
  <si>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</si>
  <si>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</si>
  <si>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</si>
  <si>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</si>
  <si>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</si>
  <si>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</si>
  <si>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</si>
  <si>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</si>
  <si>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</si>
  <si>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</si>
  <si>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</si>
  <si>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</si>
  <si>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</si>
  <si>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</si>
  <si>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</si>
  <si>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</si>
  <si>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</si>
  <si>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</si>
  <si>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</si>
  <si>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</si>
  <si>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</si>
  <si>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</si>
  <si>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</si>
  <si>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</si>
  <si>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</si>
  <si>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</si>
  <si>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</si>
  <si>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</si>
  <si>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</si>
  <si>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</si>
  <si>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</si>
  <si>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</si>
  <si>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</si>
  <si>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</si>
  <si>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</si>
  <si>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</si>
  <si>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</si>
  <si>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</si>
  <si>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</si>
  <si>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</si>
  <si>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</si>
  <si>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</si>
  <si>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</si>
  <si>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</si>
  <si>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</si>
  <si>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</si>
  <si>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</si>
  <si>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</si>
  <si>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</si>
  <si>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</si>
  <si>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</si>
  <si>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</si>
  <si>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</si>
  <si>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</si>
  <si>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</si>
  <si>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</si>
  <si>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</si>
  <si>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</si>
  <si>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</si>
  <si>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</si>
  <si>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</si>
  <si>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</si>
  <si>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</si>
  <si>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</si>
  <si>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</si>
  <si>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</si>
  <si>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</si>
  <si>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</si>
  <si>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</si>
  <si>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</si>
  <si>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</si>
  <si>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</si>
  <si>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</si>
  <si>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</si>
  <si>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</si>
  <si>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</si>
  <si>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</si>
  <si>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</si>
  <si>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</si>
  <si>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</si>
  <si>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</si>
  <si>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</si>
  <si>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</si>
  <si>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</si>
  <si>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</si>
  <si>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</si>
  <si>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</si>
  <si>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</si>
  <si>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</si>
  <si>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</si>
  <si>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</si>
  <si>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</si>
  <si>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</si>
  <si>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</si>
  <si>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</si>
  <si>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</si>
  <si>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</si>
  <si>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</si>
  <si>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</si>
  <si>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</si>
  <si>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</si>
  <si>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</si>
  <si>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</si>
  <si>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</si>
  <si>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</si>
  <si>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</si>
  <si>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</si>
  <si>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</si>
  <si>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</si>
  <si>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</si>
  <si>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</si>
  <si>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</si>
  <si>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</si>
  <si>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</si>
  <si>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</si>
  <si>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</si>
  <si>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</si>
  <si>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</si>
  <si>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</si>
  <si>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</si>
  <si>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</si>
  <si>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</si>
  <si>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</si>
  <si>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</si>
  <si>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</si>
  <si>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</si>
  <si>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</si>
  <si>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</si>
  <si>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</si>
  <si>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</si>
  <si>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</si>
  <si>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</si>
  <si>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</si>
  <si>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</si>
  <si>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</si>
  <si>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</si>
  <si>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</si>
  <si>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</si>
  <si>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</si>
  <si>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</si>
  <si>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</si>
  <si>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</si>
  <si>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</si>
  <si>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</si>
  <si>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</si>
  <si>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</si>
  <si>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</si>
  <si>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</si>
  <si>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</si>
  <si>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</si>
  <si>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</si>
  <si>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</si>
  <si>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</si>
  <si>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</si>
  <si>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</si>
  <si>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</si>
  <si>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</si>
  <si>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</si>
  <si>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</si>
  <si>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</si>
  <si>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</si>
  <si>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</si>
  <si>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</si>
  <si>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</si>
  <si>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</si>
  <si>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</si>
  <si>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</si>
  <si>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</si>
  <si>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</si>
  <si>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</si>
  <si>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</si>
  <si>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</si>
  <si>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</si>
  <si>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</si>
  <si>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</si>
  <si>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</si>
  <si>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</si>
  <si>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</si>
  <si>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</si>
  <si>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</si>
  <si>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</si>
  <si>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</si>
  <si>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</si>
  <si>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</si>
  <si>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</si>
  <si>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</si>
  <si>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</si>
  <si>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</si>
  <si>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</si>
  <si>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</si>
  <si>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</si>
  <si>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</si>
  <si>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</si>
  <si>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</si>
  <si>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</si>
  <si>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</si>
  <si>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</si>
  <si>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</si>
  <si>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</si>
  <si>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</si>
  <si>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</si>
  <si>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</si>
  <si>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</si>
  <si>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</si>
  <si>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</si>
  <si>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</si>
  <si>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</si>
  <si>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</si>
  <si>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</si>
  <si>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</si>
  <si>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</si>
  <si>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</si>
  <si>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</si>
  <si>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</si>
  <si>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</si>
  <si>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</si>
  <si>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</si>
  <si>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</si>
  <si>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</si>
  <si>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</si>
  <si>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</si>
  <si>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</si>
  <si>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</si>
  <si>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</si>
  <si>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</si>
  <si>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</si>
  <si>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</si>
  <si>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</si>
  <si>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</si>
  <si>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</si>
  <si>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</si>
  <si>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</si>
  <si>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</si>
  <si>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</si>
  <si>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</si>
  <si>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</si>
  <si>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</si>
  <si>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</si>
  <si>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</si>
  <si>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</si>
  <si>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</si>
  <si>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</si>
  <si>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</si>
  <si>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</si>
  <si>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</si>
  <si>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</si>
  <si>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</si>
  <si>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</si>
  <si>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</si>
  <si>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</si>
  <si>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</si>
  <si>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</si>
  <si>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</si>
  <si>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</si>
  <si>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</si>
  <si>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</si>
  <si>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</si>
  <si>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</si>
  <si>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</si>
  <si>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</si>
  <si>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</si>
  <si>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</si>
  <si>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</si>
  <si>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</si>
  <si>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</si>
  <si>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</si>
  <si>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</si>
  <si>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</si>
  <si>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</si>
  <si>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</si>
  <si>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</si>
  <si>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</si>
  <si>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</si>
  <si>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</si>
  <si>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</si>
  <si>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</si>
  <si>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</si>
  <si>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</si>
  <si>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</si>
  <si>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</si>
  <si>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</si>
  <si>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</si>
  <si>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</si>
  <si>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</si>
  <si>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</si>
  <si>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</si>
  <si>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</si>
  <si>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</si>
  <si>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</si>
  <si>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</si>
  <si>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</si>
  <si>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</si>
  <si>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</si>
  <si>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</si>
  <si>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</si>
  <si>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</si>
  <si>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</si>
  <si>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</si>
  <si>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</si>
  <si>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</si>
  <si>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</si>
  <si>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</si>
  <si>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</si>
  <si>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</si>
  <si>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</si>
  <si>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</si>
  <si>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</si>
  <si>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</si>
  <si>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</si>
  <si>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</si>
  <si>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</si>
  <si>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</si>
  <si>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</si>
  <si>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</si>
  <si>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</si>
  <si>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</si>
  <si>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</si>
  <si>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</si>
  <si>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</si>
  <si>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</si>
  <si>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</si>
  <si>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</si>
  <si>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</si>
  <si>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</si>
  <si>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</si>
  <si>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</si>
  <si>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</si>
  <si>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</si>
  <si>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</si>
  <si>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</si>
  <si>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</si>
  <si>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</si>
  <si>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</si>
  <si>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</si>
  <si>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</si>
  <si>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</si>
  <si>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</si>
  <si>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</si>
  <si>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</si>
  <si>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</si>
  <si>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</si>
  <si>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</si>
  <si>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</si>
  <si>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</si>
  <si>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</si>
  <si>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</si>
  <si>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</si>
  <si>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</si>
  <si>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</si>
  <si>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</si>
  <si>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</si>
  <si>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</si>
  <si>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</si>
  <si>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</si>
  <si>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</si>
  <si>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</si>
  <si>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</si>
  <si>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</si>
  <si>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</si>
  <si>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</si>
  <si>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</si>
  <si>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</si>
  <si>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</si>
  <si>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</si>
  <si>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</si>
  <si>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</si>
  <si>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</si>
  <si>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</si>
  <si>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</si>
  <si>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</si>
  <si>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</si>
  <si>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</si>
  <si>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</si>
  <si>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</si>
  <si>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</si>
  <si>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</si>
  <si>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</si>
  <si>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</si>
  <si>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</si>
  <si>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</si>
  <si>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</si>
  <si>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</si>
  <si>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</si>
  <si>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</si>
  <si>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</si>
  <si>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</si>
  <si>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</si>
  <si>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</si>
  <si>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</si>
  <si>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</si>
  <si>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</si>
  <si>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</si>
  <si>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</si>
  <si>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</si>
  <si>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</si>
  <si>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</si>
  <si>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</si>
  <si>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</si>
  <si>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</si>
  <si>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</si>
  <si>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</si>
  <si>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</si>
  <si>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</si>
  <si>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</si>
  <si>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</si>
  <si>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</si>
  <si>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</si>
  <si>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</si>
  <si>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</si>
  <si>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</si>
  <si>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</si>
  <si>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</si>
  <si>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</si>
  <si>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</si>
  <si>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</si>
  <si>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</si>
  <si>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</si>
  <si>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</si>
  <si>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</si>
  <si>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</si>
  <si>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</si>
  <si>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</si>
  <si>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</si>
  <si>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</si>
  <si>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</si>
  <si>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</si>
  <si>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</si>
  <si>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</si>
  <si>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</si>
  <si>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</si>
  <si>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</si>
  <si>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</si>
  <si>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</si>
  <si>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</si>
  <si>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</si>
  <si>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</si>
  <si>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</si>
  <si>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</si>
  <si>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</si>
  <si>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</si>
  <si>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</si>
  <si>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</si>
  <si>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</si>
  <si>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</si>
  <si>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</si>
  <si>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</si>
  <si>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</si>
  <si>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</si>
  <si>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</si>
  <si>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</si>
  <si>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</si>
  <si>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</si>
  <si>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</si>
  <si>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</si>
  <si>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</si>
  <si>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</si>
  <si>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</si>
  <si>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</si>
  <si>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</si>
  <si>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</si>
  <si>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</si>
  <si>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</si>
  <si>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</si>
  <si>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</si>
  <si>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</si>
  <si>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</si>
  <si>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</si>
  <si>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</si>
  <si>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</si>
  <si>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</si>
  <si>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</si>
  <si>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</si>
  <si>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</si>
  <si>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</si>
  <si>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</si>
  <si>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</si>
  <si>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</si>
  <si>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</si>
  <si>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</si>
  <si>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</si>
  <si>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</si>
  <si>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</si>
  <si>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</si>
  <si>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</si>
  <si>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</si>
  <si>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</si>
  <si>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</si>
  <si>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</si>
  <si>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</si>
  <si>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</si>
  <si>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</si>
  <si>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</si>
  <si>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</si>
  <si>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</si>
  <si>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</si>
  <si>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</si>
  <si>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</si>
  <si>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</si>
  <si>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</si>
  <si>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</si>
  <si>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</si>
  <si>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</si>
  <si>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</si>
  <si>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</si>
  <si>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</si>
  <si>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</si>
  <si>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</si>
  <si>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</si>
  <si>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</si>
  <si>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</si>
  <si>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</si>
  <si>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</si>
  <si>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</si>
  <si>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</si>
  <si>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</si>
  <si>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</si>
  <si>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</si>
  <si>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</si>
  <si>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</si>
  <si>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</si>
  <si>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</si>
  <si>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</si>
  <si>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</si>
  <si>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</si>
  <si>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</si>
  <si>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</si>
  <si>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</si>
  <si>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</si>
  <si>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</si>
  <si>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</si>
  <si>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</si>
  <si>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</si>
  <si>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</si>
  <si>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</si>
  <si>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</si>
  <si>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</si>
  <si>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</si>
  <si>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</si>
  <si>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</si>
  <si>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</si>
  <si>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</si>
  <si>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</si>
  <si>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</si>
  <si>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</si>
  <si>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</si>
  <si>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</si>
  <si>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</si>
  <si>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</si>
  <si>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</si>
  <si>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</si>
  <si>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</si>
  <si>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</si>
  <si>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</si>
  <si>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</si>
  <si>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</si>
  <si>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</si>
  <si>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</si>
  <si>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</si>
  <si>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</si>
  <si>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</si>
  <si>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</si>
  <si>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</si>
  <si>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</si>
  <si>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</si>
  <si>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</si>
  <si>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</si>
  <si>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</si>
  <si>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</si>
  <si>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</si>
  <si>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</si>
  <si>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</si>
  <si>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</si>
  <si>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</si>
  <si>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</si>
  <si>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</si>
  <si>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</si>
  <si>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</si>
  <si>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</si>
  <si>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</si>
  <si>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</si>
  <si>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</si>
  <si>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</si>
  <si>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</si>
  <si>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</si>
  <si>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</si>
  <si>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</si>
  <si>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</si>
  <si>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</si>
  <si>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</si>
  <si>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</si>
  <si>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</si>
  <si>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</si>
  <si>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</si>
  <si>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</si>
  <si>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</si>
  <si>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</si>
  <si>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</si>
  <si>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</si>
  <si>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</si>
  <si>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</si>
  <si>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</si>
  <si>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</si>
  <si>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</si>
  <si>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</si>
  <si>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</si>
  <si>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</si>
  <si>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</si>
  <si>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</si>
  <si>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</si>
  <si>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</si>
  <si>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</si>
  <si>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</si>
  <si>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</si>
  <si>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</si>
  <si>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</si>
  <si>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</si>
  <si>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</si>
  <si>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</si>
  <si>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</si>
  <si>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</si>
  <si>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</si>
  <si>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</si>
  <si>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</si>
  <si>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</si>
  <si>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</si>
  <si>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</si>
  <si>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</si>
  <si>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</si>
  <si>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</si>
  <si>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</si>
  <si>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</si>
  <si>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</si>
  <si>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</si>
  <si>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</si>
  <si>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</si>
  <si>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</si>
  <si>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</si>
  <si>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</si>
  <si>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</si>
  <si>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</si>
  <si>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</si>
  <si>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</si>
  <si>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</si>
  <si>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</si>
  <si>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</si>
  <si>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</si>
  <si>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</si>
  <si>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</si>
  <si>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</si>
  <si>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</si>
  <si>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</si>
  <si>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</si>
  <si>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</si>
  <si>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</si>
  <si>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</si>
  <si>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</si>
  <si>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</si>
  <si>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</si>
  <si>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</si>
  <si>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</si>
  <si>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</si>
  <si>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</si>
  <si>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</si>
  <si>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</si>
  <si>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</si>
  <si>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</si>
  <si>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</si>
  <si>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</si>
  <si>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</si>
  <si>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</si>
  <si>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</si>
  <si>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</si>
  <si>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</si>
  <si>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</si>
  <si>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</si>
  <si>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</si>
  <si>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</si>
  <si>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</si>
  <si>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</si>
  <si>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</si>
  <si>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</si>
  <si>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</si>
  <si>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</si>
  <si>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</si>
  <si>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</si>
  <si>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</si>
  <si>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</si>
  <si>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</si>
  <si>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</si>
  <si>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</si>
  <si>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</si>
  <si>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</si>
  <si>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</si>
  <si>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</si>
  <si>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</si>
  <si>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</si>
  <si>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</si>
  <si>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</si>
  <si>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</si>
  <si>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</si>
  <si>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</si>
  <si>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</si>
  <si>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</si>
  <si>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</si>
  <si>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</si>
  <si>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</si>
  <si>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</si>
  <si>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</si>
  <si>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</si>
  <si>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</si>
  <si>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</si>
  <si>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</si>
  <si>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</si>
  <si>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</si>
  <si>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</si>
  <si>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</si>
  <si>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</si>
  <si>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</si>
  <si>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</si>
  <si>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</si>
  <si>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</si>
  <si>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</si>
  <si>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</si>
  <si>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</si>
  <si>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</si>
  <si>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</si>
  <si>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</si>
  <si>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</si>
  <si>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</si>
  <si>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</si>
  <si>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</si>
  <si>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</si>
  <si>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</si>
  <si>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</si>
  <si>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</si>
  <si>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</si>
  <si>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</si>
  <si>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</si>
  <si>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</si>
  <si>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</si>
  <si>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</si>
  <si>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</si>
  <si>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</si>
  <si>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</si>
  <si>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</si>
  <si>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</si>
  <si>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</si>
  <si>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</si>
  <si>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</si>
  <si>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</si>
  <si>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</si>
  <si>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</si>
  <si>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</si>
  <si>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</si>
  <si>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</si>
  <si>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</si>
  <si>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</si>
  <si>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</si>
  <si>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</si>
  <si>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</si>
  <si>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</si>
  <si>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</si>
  <si>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</si>
  <si>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</si>
  <si>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</si>
  <si>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</si>
  <si>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</si>
  <si>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</si>
  <si>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</si>
  <si>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</si>
  <si>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</si>
  <si>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</si>
  <si>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</si>
  <si>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</si>
  <si>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</si>
  <si>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</si>
  <si>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</si>
  <si>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</si>
  <si>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</si>
  <si>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</si>
  <si>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</si>
  <si>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</si>
  <si>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</si>
  <si>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</si>
  <si>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</si>
  <si>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</si>
  <si>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</si>
  <si>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</si>
  <si>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</si>
  <si>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</si>
  <si>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</si>
  <si>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</si>
  <si>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</si>
  <si>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</si>
  <si>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</si>
  <si>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</si>
  <si>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</si>
  <si>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</si>
  <si>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</si>
  <si>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</si>
  <si>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</si>
  <si>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</si>
  <si>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</si>
  <si>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</si>
  <si>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</si>
  <si>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</si>
  <si>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</si>
  <si>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</si>
  <si>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</si>
  <si>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</si>
  <si>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</si>
  <si>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</si>
  <si>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</si>
  <si>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</si>
  <si>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</si>
  <si>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</si>
  <si>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</si>
  <si>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</si>
  <si>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</si>
  <si>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</si>
  <si>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</si>
  <si>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</si>
  <si>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</si>
  <si>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</si>
  <si>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</si>
  <si>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</si>
  <si>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</si>
  <si>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</si>
  <si>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</si>
  <si>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</si>
  <si>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</si>
  <si>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</si>
  <si>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</si>
  <si>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</si>
  <si>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</si>
  <si>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</si>
  <si>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</si>
  <si>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</si>
  <si>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</si>
  <si>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</si>
  <si>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</si>
  <si>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</si>
  <si>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</si>
  <si>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</si>
  <si>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</si>
  <si>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</si>
  <si>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</si>
  <si>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</si>
  <si>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</si>
  <si>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</si>
  <si>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</si>
  <si>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</si>
  <si>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</si>
  <si>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</si>
  <si>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</si>
  <si>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</si>
  <si>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</si>
  <si>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</si>
  <si>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</si>
  <si>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</si>
  <si>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</si>
  <si>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</si>
  <si>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</si>
  <si>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</si>
  <si>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</si>
  <si>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</si>
  <si>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</si>
  <si>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</si>
  <si>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</si>
  <si>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</si>
  <si>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</si>
  <si>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</si>
  <si>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</si>
  <si>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</si>
  <si>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</si>
  <si>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</si>
  <si>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</si>
  <si>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</si>
  <si>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</si>
  <si>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</si>
  <si>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</si>
  <si>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</si>
  <si>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</si>
  <si>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</si>
  <si>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</si>
  <si>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</si>
  <si>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</si>
  <si>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</si>
  <si>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</si>
  <si>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</si>
  <si>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</si>
  <si>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</si>
  <si>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</si>
  <si>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</si>
  <si>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</si>
  <si>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</si>
  <si>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</si>
  <si>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</si>
  <si>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</si>
  <si>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</si>
  <si>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</si>
  <si>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</si>
  <si>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</si>
  <si>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</si>
  <si>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</si>
  <si>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</si>
  <si>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</si>
  <si>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</si>
  <si>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</si>
  <si>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</si>
  <si>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</si>
  <si>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</si>
  <si>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</si>
  <si>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</si>
  <si>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</si>
  <si>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</si>
  <si>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</si>
  <si>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</si>
  <si>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</si>
  <si>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</si>
  <si>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</si>
  <si>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</si>
  <si>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</si>
  <si>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</si>
  <si>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</si>
  <si>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</si>
  <si>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</si>
  <si>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</si>
  <si>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</si>
  <si>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</si>
  <si>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</si>
  <si>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</si>
  <si>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</si>
  <si>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</si>
  <si>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</si>
  <si>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</si>
  <si>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</si>
  <si>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</si>
  <si>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</si>
  <si>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</si>
  <si>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</si>
  <si>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</si>
  <si>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</si>
  <si>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</si>
  <si>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</si>
  <si>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</si>
  <si>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</si>
  <si>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</si>
  <si>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</si>
  <si>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</si>
  <si>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</si>
  <si>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</si>
  <si>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</si>
  <si>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</si>
  <si>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</si>
  <si>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</si>
  <si>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</si>
  <si>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</si>
  <si>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</si>
  <si>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</si>
  <si>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</si>
  <si>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</si>
  <si>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</si>
  <si>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</si>
  <si>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</si>
  <si>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</si>
  <si>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</si>
  <si>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</si>
  <si>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</si>
  <si>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</si>
  <si>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</si>
  <si>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</si>
  <si>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</si>
  <si>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</si>
  <si>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</si>
  <si>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</si>
  <si>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</si>
  <si>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</si>
  <si>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</si>
  <si>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</si>
  <si>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</si>
  <si>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</si>
  <si>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</si>
  <si>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</si>
  <si>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</si>
  <si>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</si>
  <si>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</si>
  <si>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</si>
  <si>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</si>
  <si>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</si>
  <si>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</si>
  <si>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</si>
  <si>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</si>
  <si>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</si>
  <si>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</si>
  <si>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</si>
  <si>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</si>
  <si>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</si>
  <si>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</si>
  <si>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</si>
  <si>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</si>
  <si>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</si>
  <si>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</si>
  <si>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</si>
  <si>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</si>
  <si>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</si>
  <si>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</si>
  <si>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</si>
  <si>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</si>
  <si>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</si>
  <si>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</si>
  <si>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</si>
  <si>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</si>
  <si>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</si>
  <si>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</si>
  <si>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</si>
  <si>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</si>
  <si>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</si>
  <si>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</si>
  <si>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</si>
  <si>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</si>
  <si>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</si>
  <si>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</si>
  <si>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</si>
  <si>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</si>
  <si>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</si>
  <si>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</si>
  <si>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</si>
  <si>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</si>
  <si>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</si>
  <si>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</si>
  <si>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</si>
  <si>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</si>
  <si>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</si>
  <si>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</si>
  <si>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</si>
  <si>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</si>
  <si>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</si>
  <si>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</si>
  <si>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</si>
  <si>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</si>
  <si>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</si>
  <si>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</si>
  <si>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</si>
  <si>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</si>
  <si>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</si>
  <si>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</si>
  <si>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</si>
  <si>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</si>
  <si>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</si>
  <si>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</si>
  <si>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</si>
  <si>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</si>
  <si>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</si>
  <si>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</si>
  <si>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</si>
  <si>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</si>
  <si>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</si>
  <si>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</si>
  <si>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</si>
  <si>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</si>
  <si>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</si>
  <si>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</si>
  <si>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</si>
  <si>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</si>
  <si>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</si>
  <si>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</si>
  <si>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</si>
  <si>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</si>
  <si>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</si>
  <si>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</si>
  <si>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</si>
  <si>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</si>
  <si>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</si>
  <si>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</si>
  <si>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</si>
  <si>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</si>
  <si>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</si>
  <si>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</si>
  <si>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</si>
  <si>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</si>
  <si>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</si>
  <si>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</si>
  <si>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</si>
  <si>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</si>
  <si>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</si>
  <si>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</si>
  <si>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</si>
  <si>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</si>
  <si>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</si>
  <si>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</si>
  <si>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</si>
  <si>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</si>
  <si>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</si>
  <si>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</si>
  <si>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</si>
  <si>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</si>
  <si>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</si>
  <si>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</si>
  <si>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</si>
  <si>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</si>
  <si>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</si>
  <si>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</si>
  <si>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</si>
  <si>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</si>
  <si>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</si>
  <si>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</si>
  <si>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</si>
  <si>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</si>
  <si>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</si>
  <si>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</si>
  <si>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</si>
  <si>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</si>
  <si>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</si>
  <si>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</si>
  <si>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</si>
  <si>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</si>
  <si>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</si>
  <si>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</si>
  <si>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</si>
  <si>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</si>
  <si>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</si>
  <si>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</si>
  <si>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</si>
  <si>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</si>
  <si>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</si>
  <si>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</si>
  <si>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</si>
  <si>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</si>
  <si>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</si>
  <si>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</si>
  <si>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</si>
  <si>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</si>
  <si>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</si>
  <si>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</si>
  <si>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</si>
  <si>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</si>
  <si>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</si>
  <si>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</si>
  <si>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</si>
  <si>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</si>
  <si>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</si>
  <si>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</si>
  <si>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</si>
  <si>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</si>
  <si>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</si>
  <si>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</si>
  <si>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</si>
  <si>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</si>
  <si>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</si>
  <si>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</si>
  <si>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</si>
  <si>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</si>
  <si>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</si>
  <si>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</si>
  <si>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</si>
  <si>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</si>
  <si>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</si>
  <si>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</si>
  <si>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</si>
  <si>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</si>
  <si>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</si>
  <si>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</si>
  <si>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</si>
  <si>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</si>
  <si>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</si>
  <si>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</si>
  <si>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60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</si>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</sst>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274.99850532407436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0.14833171296049841</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45937.94693125</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45937.94693125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45937.94693125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45937.94693125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45937.94693125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45937.94693125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45937.94693125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45937.94693125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45937.94693125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45937.94693125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45937.94693125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45937.94693125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45937.94693125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45937.94693125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45937.94693125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45937.94693125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45937.94693125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45937.94693125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45937.94693125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45937.94693125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45937.94693125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45937.94693125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45937.94693125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45937.94693125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45937.94693125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45937.94693125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45937.94693125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45937.94693125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45937.94693125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45937.94693125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45937.94693125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45937.94693125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45937.94693125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45937.94693125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45937.94693125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45937.94693125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45937.94693125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45937.94693125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45937.94693125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45937.94693125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45937.94693125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45937.94693125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45937.94693125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45937.94693125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45937.94693125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45937.94693125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45937.94693125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45937.94693125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45937.94693125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45937.94693125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45937.94693125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45937.94693125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45937.94693125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45937.94693125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45937.94693125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45937.94693125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45937.94693125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45937.94693125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45937.94693125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45937.94693125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45937.94693125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45937.94693125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45937.94693125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45937.94693125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45937.94693125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45937.94693125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45937.94693125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45937.94693125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45937.94693125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45937.94693125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45937.94693125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45937.94693125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45937.94693125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45937.94693125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45937.94693125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45937.94693125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45937.94693125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45937.94693125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45937.94693125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45937.94693125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45937.94693125</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DB286AFA-F592-4879-9780-9D44FF519A1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131.2198479166691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112.94709328703902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45937.94693125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45937.94693125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45937.94693125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45937.94693125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45937.94693125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45937.94693125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45937.94693125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45937.94693125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45937.94693125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45937.94693125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45937.94693125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45937.94693125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45937.94693125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45937.94693125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45937.94693125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45937.94693125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45937.94693125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45937.94693125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45937.94693125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45937.94693125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45937.94693125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45937.94693125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45937.94693125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45937.94693125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45937.94693125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45937.94693125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45937.94693125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45937.94693125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45937.94693125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45937.94693125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45937.94693125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45937.94693125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45937.94693125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45937.94693125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45937.94693125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45937.94693125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45937.94693125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45937.94693125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45937.94693125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45937.94693125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45937.94693125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45937.94693125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45937.94693125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45937.94693125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45937.94693125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45937.94693125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45937.94693125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45937.94693125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45937.94693125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45937.94693125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45937.94693125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45937.94693125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45937.94693125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45937.94693125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45937.94693125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45937.94693125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45937.94693125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45937.94693125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45937.94693125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45937.94693125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45937.94693125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45937.94693125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45937.94693125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45937.94693125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45937.94693125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45937.94693125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45937.94693125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45937.94693125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45937.94693125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45937.94693125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45937.94693125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45937.94693125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45937.94693125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45937.94693125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45937.94693125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45937.94693125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45937.94693125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45937.94693125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45937.94693125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45937.94693125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45937.94693125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45937.94693125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45937.94693125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45937.94693125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45937.94693125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45937.94693125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45937.94693125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45937.94693125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45937.94693125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45937.94693125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45937.94693125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45937.94693125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45937.94693125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45937.94693125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45937.94693125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45937.94693125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45937.94693125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45937.94693125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45937.94693125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45937.94693125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45937.94693125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45937.94693125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45937.94693125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45937.94693125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45937.94693125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45937.94693125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45937.94693125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45937.94693125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45937.94693125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45937.94693125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45937.94693125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45937.94693125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45937.94693125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45937.94693125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45937.94693125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45937.94693125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45937.94693125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45937.94693125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45937.94693125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45937.94693125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45937.94693125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45937.94693125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45937.94693125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45937.94693125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45937.94693125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45937.94693125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45937.94693125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45937.94693125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45937.94693125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45937.94693125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45937.94693125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45937.94693125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45937.94693125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45937.94693125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45937.94693125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45937.94693125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45937.94693125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45937.94693125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45937.94693125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45937.94693125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45937.94693125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45937.94693125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45937.94693125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45937.94693125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45937.94693125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45937.94693125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45937.94693125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45937.94693125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45937.94693125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45937.94693125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45937.94693125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45937.94693125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45937.94693125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45937.94693125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45937.94693125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45937.94693125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45937.94693125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45937.94693125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45937.94693125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45937.94693125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45937.94693125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45937.94693125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45937.94693125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45937.94693125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45937.94693125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45937.94693125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45937.94693125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45937.94693125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45937.94693125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45937.94693125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45937.94693125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45937.94693125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45937.94693125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45937.94693125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45937.94693125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45937.94693125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45937.94693125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45937.94693125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45937.94693125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45937.94693125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45937.94693125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45937.94693125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45937.94693125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45937.94693125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45937.94693125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45937.94693125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45937.94693125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45937.94693125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45937.94693125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45937.94693125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45937.94693125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45937.94693125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45937.94693125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45937.94693125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45937.94693125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45937.94693125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45937.94693125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45937.94693125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45937.94693125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45937.94693125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45937.94693125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45937.94693125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45937.94693125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45937.94693125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45937.94693125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45937.94693125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45937.94693125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45937.94693125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45937.94693125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45937.94693125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45937.94693125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45937.94693125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45937.94693125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45937.94693125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45937.94693125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45937.94693125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45937.94693125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45937.94693125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45937.94693125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45937.94693125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45937.94693125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45937.94693125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45937.94693125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45937.94693125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45937.94693125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45937.94693125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45937.94693125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45937.94693125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45937.94693125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45937.94693125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45937.94693125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I8" sqref="I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45937.94693125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45937.94693125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45937.94693125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45937.94693125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45937.94693125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45937.94693125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45937.94693125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45937.94693125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45937.94693125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45937.94693125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45937.94693125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45937.94693125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45937.94693125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45937.94693125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45937.94693125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45937.94693125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45937.94693125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45937.94693125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45937.94693125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45937.94693125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45937.94693125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45937.94693125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45937.94693125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45937.94693125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45937.94693125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45937.94693125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45937.94693125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45937.94693125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45937.94693125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45937.94693125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45937.94693125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45937.94693125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45937.94693125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45937.94693125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45937.94693125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45937.94693125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45937.94693125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45937.94693125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45937.94693125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45937.94693125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45937.94693125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45937.94693125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45937.94693125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45937.94693125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45937.94693125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45937.94693125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45937.94693125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45937.94693125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45937.94693125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45937.94693125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45937.94693125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45937.94693125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45937.94693125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45937.94693125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45937.94693125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45937.94693125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45937.94693125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45937.94693125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45937.94693125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45937.94693125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45937.94693125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45937.94693125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45937.94693125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45937.94693125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45937.94693125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45937.94693125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45937.94693125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45937.94693125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45937.94693125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45937.94693125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45937.94693125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45937.94693125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45937.94693125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45937.94693125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45937.94693125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45937.94693125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45937.94693125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45937.94693125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45937.94693125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45937.94693125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45937.94693125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45937.94693125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45937.94693125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45937.94693125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45937.94693125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45937.94693125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45937.94693125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45937.94693125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45937.94693125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45937.94693125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45937.94693125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45937.94693125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45937.94693125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45937.94693125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45937.94693125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45937.94693125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45937.94693125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45937.94693125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45937.94693125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45937.94693125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45937.94693125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45937.94693125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45937.94693125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45937.94693125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45937.94693125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45937.94693125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45937.94693125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45937.94693125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45937.94693125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45937.94693125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45937.94693125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45937.94693125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45937.94693125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45937.94693125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45937.94693125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45937.94693125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45937.94693125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45937.94693125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45937.94693125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45937.94693125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45937.94693125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45937.94693125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45937.94693125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45937.94693125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45937.94693125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45937.94693125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45937.94693125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45937.94693125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45937.94693125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45937.94693125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45937.94693125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45937.94693125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45937.94693125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45937.94693125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45937.94693125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45937.94693125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45937.94693125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45937.94693125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45937.94693125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45937.94693125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45937.94693125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45937.94693125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45937.94693125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45937.94693125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45937.94693125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45937.94693125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45937.94693125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45937.94693125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45937.94693125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45937.94693125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45937.94693125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45937.94693125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45937.94693125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45937.94693125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45937.94693125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45937.94693125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45937.94693125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45937.94693125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45937.94693125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45937.94693125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45937.94693125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45937.94693125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45937.94693125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45937.94693125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45937.94693125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45937.94693125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45937.94693125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45937.94693125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45937.94693125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45937.94693125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45937.94693125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45937.94693125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45937.94693125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45937.94693125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45937.94693125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45937.94693125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45937.94693125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45937.94693125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45937.94693125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45937.94693125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45937.94693125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45937.94693125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45937.94693125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45937.94693125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45937.94693125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45937.94693125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45937.94693125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45937.94693125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45937.94693125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45937.94693125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45937.94693125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45937.94693125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45937.94693125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45937.94693125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45937.94693125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45937.94693125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45937.94693125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45937.94693125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45937.94693125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45937.94693125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45937.94693125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45937.94693125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45937.94693125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45937.94693125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45937.94693125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45937.94693125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45937.94693125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45937.94693125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45937.94693125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45937.94693125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45937.94693125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45937.94693125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45937.94693125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45937.94693125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45937.94693125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45937.94693125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45937.94693125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45937.94693125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45937.94693125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45937.94693125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45937.94693125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45937.94693125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45937.94693125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45937.94693125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45937.94693125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45937.94693125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45937.94693125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45937.94693125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45937.94693125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45937.94693125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45937.94693125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45937.94693125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45937.94693125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45937.94693125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45937.94693125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45937.94693125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45937.94693125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45937.94693125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45937.94693125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45937.94693125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45937.94693125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45937.94693125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45937.94693125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45937.94693125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45937.94693125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45937.94693125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45937.94693125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45937.94693125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45937.94693125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45937.94693125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45937.94693125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45937.94693125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45937.94693125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45937.94693125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45937.94693125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45937.94693125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45937.94693125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45937.94693125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45937.94693125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45937.94693125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45937.94693125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45937.94693125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45937.94693125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45937.94693125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45937.94693125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45937.94693125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45937.94693125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45937.94693125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45937.94693125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45937.94693125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45937.94693125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45937.94693125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45937.94693125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45937.94693125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45937.94693125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45937.94693125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45937.94693125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45937.94693125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45937.94693125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45937.94693125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45937.94693125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45937.94693125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45937.94693125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45937.94693125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45937.94693125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45937.94693125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45937.94693125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45937.94693125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45937.94693125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45937.94693125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45937.94693125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45937.94693125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45937.94693125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45937.94693125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45937.94693125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45937.94693125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45937.94693125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45937.94693125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45937.94693125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45937.94693125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45937.94693125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45937.94693125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45937.94693125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45937.94693125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45937.94693125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45937.94693125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45937.94693125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45937.94693125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45937.94693125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45937.94693125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45937.94693125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45937.94693125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45937.94693125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45937.94693125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45937.94693125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45937.94693125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45937.94693125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45937.94693125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45937.94693125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45937.94693125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45937.94693125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45937.94693125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45937.94693125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45937.94693125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45937.94693125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45937.94693125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45937.94693125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45937.94693125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45937.94693125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45937.94693125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45937.94693125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45937.94693125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45937.94693125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45937.94693125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45937.94693125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45937.94693125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45937.94693125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45937.94693125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45937.94693125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45937.94693125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45937.94693125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45937.94693125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45937.94693125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45937.94693125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45937.94693125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45937.94693125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45937.94693125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45937.94693125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45937.94693125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45937.94693125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45937.94693125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45937.94693125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45937.94693125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45937.94693125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45937.94693125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45937.94693125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45937.94693125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45937.94693125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45937.94693125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45937.94693125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45937.94693125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45937.94693125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45937.94693125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45937.94693125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45937.94693125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45937.94693125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45937.94693125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45937.94693125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45937.94693125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45937.94693125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45937.94693125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45937.94693125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45937.94693125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45937.94693125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45937.94693125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45937.94693125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45937.94693125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45937.94693125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45937.94693125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45937.94693125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45937.94693125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45937.94693125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45937.94693125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45937.94693125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45937.94693125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45937.94693125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45937.94693125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45937.94693125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45937.94693125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45937.94693125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45937.94693125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45937.94693125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45937.94693125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45937.94693125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45937.94693125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45937.94693125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45937.94693125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45937.94693125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45937.94693125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45937.94693125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45937.94693125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45937.94693125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45937.94693125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45937.94693125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45937.94693125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45937.94693125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45937.94693125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45937.94693125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45937.94693125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45937.94693125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45937.94693125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45937.94693125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45937.94693125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45937.94693125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45937.94693125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45937.94693125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45937.94693125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45937.94693125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45937.94693125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45937.94693125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45937.94693125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45937.94693125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45937.94693125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45937.94693125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45937.94693125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45937.94693125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45937.94693125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45937.94693125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45937.94693125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45937.94693125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45937.94693125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45937.94693125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45937.94693125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45937.94693125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45937.94693125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45937.94693125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45937.94693125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45937.94693125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45937.94693125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45937.94693125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45937.94693125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45937.94693125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45937.94693125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45937.94693125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45937.94693125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45937.94693125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45937.94693125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45937.94693125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45937.94693125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45937.94693125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45937.94693125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45937.94693125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45937.94693125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45937.94693125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45937.94693125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45937.94693125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45937.94693125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45937.94693125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45937.94693125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45937.94693125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45937.94693125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45937.94693125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45937.94693125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45937.94693125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45937.94693125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45937.94693125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45937.94693125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45937.94693125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45937.94693125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45937.94693125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45937.94693125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45937.94693125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45937.94693125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45937.94693125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45937.94693125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45937.94693125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45937.94693125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45937.94693125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45937.94693125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45937.94693125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45937.94693125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45937.94693125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45937.94693125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45937.94693125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45937.94693125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45937.94693125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45937.94693125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45937.94693125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45937.94693125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45937.94693125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45937.94693125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45937.94693125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45937.94693125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45937.94693125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45937.94693125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45937.94693125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45937.94693125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45937.94693125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45937.94693125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45937.94693125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45937.94693125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45937.94693125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45937.94693125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45937.94693125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45937.94693125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45937.94693125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45937.94693125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45937.94693125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45937.94693125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45937.94693125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45937.94693125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45937.94693125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45937.94693125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45937.94693125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45937.94693125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45937.94693125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45937.94693125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45937.94693125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45937.94693125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45937.94693125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45937.94693125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45937.94693125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45937.94693125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45937.94693125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45937.94693125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45937.94693125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45937.94693125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45937.94693125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45937.94693125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45937.94693125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45937.94693125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45937.94693125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45937.94693125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45937.94693125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45937.94693125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45937.94693125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45937.94693125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45937.94693125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45937.94693125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45937.94693125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45937.94693125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45937.94693125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45937.94693125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45937.94693125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45937.94693125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45937.94693125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45937.94693125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45937.94693125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45937.94693125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45937.94693125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45937.94693125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45937.94693125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45937.94693125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45937.94693125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45937.94693125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45937.94693125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45937.94693125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45937.94693125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45937.94693125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45937.94693125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45937.94693125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45937.94693125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45937.94693125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45937.94693125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45937.94693125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45937.94693125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45937.94693125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45937.94693125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45937.94693125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45937.94693125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45937.94693125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45937.94693125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45937.94693125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45937.94693125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45937.94693125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45937.94693125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45937.94693125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45937.94693125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45937.94693125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45937.94693125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45937.94693125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45937.94693125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45937.94693125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45937.94693125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45937.94693125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45937.94693125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45937.94693125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45937.94693125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45937.94693125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45937.94693125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45937.94693125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45937.94693125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45937.94693125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45937.94693125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45937.94693125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45937.94693125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45937.94693125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45937.94693125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45937.94693125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45937.94693125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45937.94693125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45937.94693125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45937.94693125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45937.94693125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45937.94693125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45937.94693125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45937.94693125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45937.94693125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45937.94693125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45937.94693125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45937.94693125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45937.94693125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45937.94693125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45937.94693125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45937.94693125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45937.94693125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45937.94693125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45937.94693125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45937.94693125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45937.94693125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45937.94693125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45937.94693125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45937.94693125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45937.94693125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45937.94693125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45937.94693125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45937.94693125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45937.94693125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45937.94693125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45937.94693125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45937.94693125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45937.94693125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45937.94693125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45937.94693125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45937.94693125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45937.94693125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45937.94693125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45937.94693125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45937.94693125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45937.94693125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45937.94693125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45937.94693125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45937.94693125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45937.94693125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45937.94693125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45937.94693125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45937.94693125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45937.94693125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45937.94693125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45937.94693125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45937.94693125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45937.94693125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45937.94693125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45937.94693125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45937.94693125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45937.94693125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45937.94693125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45937.94693125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45937.94693125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45937.94693125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45937.94693125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45937.94693125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45937.94693125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45937.94693125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45937.94693125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45937.94693125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45937.94693125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45937.94693125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45937.94693125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45937.94693125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45937.94693125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45937.94693125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45937.94693125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45937.94693125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45937.94693125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45937.94693125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45937.94693125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45937.94693125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45937.94693125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45937.94693125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45937.94693125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45937.94693125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45937.94693125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45937.94693125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45937.94693125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45937.94693125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45937.94693125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45937.94693125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45937.94693125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45937.94693125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45937.94693125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45937.94693125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45937.94693125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45937.94693125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45937.94693125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45937.94693125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45937.94693125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45937.94693125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45937.94693125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45937.94693125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45937.94693125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45937.94693125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45937.94693125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45937.94693125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45937.94693125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45937.94693125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45937.94693125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45937.94693125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45937.94693125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45937.94693125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45937.94693125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45937.94693125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45937.94693125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45937.94693125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45937.94693125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45937.94693125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45937.94693125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45937.94693125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45937.94693125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45937.94693125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45937.94693125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45937.94693125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45937.94693125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45937.94693125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45937.94693125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45937.94693125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45937.94693125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45937.94693125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45937.94693125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45937.94693125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45937.94693125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45937.94693125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45937.94693125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45937.94693125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45937.94693125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45937.94693125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45937.94693125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45937.94693125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45937.94693125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45937.94693125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45937.94693125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45937.94693125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45937.94693125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45937.94693125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45937.94693125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45937.94693125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45937.94693125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45937.94693125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45937.94693125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45937.94693125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45937.94693125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45937.94693125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45937.94693125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45937.94693125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45937.94693125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45937.94693125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45937.94693125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45937.94693125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45937.94693125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45937.94693125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45937.94693125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45937.94693125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45937.94693125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45937.94693125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45937.94693125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45937.94693125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45937.94693125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45937.94693125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45937.94693125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45937.94693125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45937.94693125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45937.94693125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45937.94693125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45937.94693125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45937.94693125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45937.94693125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45937.94693125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45937.94693125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45937.94693125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45937.94693125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45937.94693125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45937.94693125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45937.94693125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45937.94693125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45937.94693125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45937.94693125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45937.94693125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45937.94693125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45937.94693125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45937.94693125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45937.94693125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45937.94693125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45937.94693125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45937.94693125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45937.94693125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45937.94693125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45937.94693125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45937.94693125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45937.94693125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45937.94693125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45937.94693125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45937.94693125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45937.94693125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45937.94693125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45937.94693125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45937.94693125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45937.94693125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45937.94693125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45937.94693125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45937.94693125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45937.94693125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45937.94693125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45937.94693125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45937.94693125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45937.94693125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45937.94693125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45937.94693125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45937.94693125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45937.94693125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45937.94693125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45937.94693125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45937.94693125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45937.94693125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45937.94693125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45937.94693125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45937.94693125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45937.94693125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45937.94693125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45937.94693125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45937.94693125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45937.94693125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45937.94693125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45937.94693125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45937.94693125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45937.94693125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45937.94693125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45937.94693125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45937.94693125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45937.94693125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45937.94693125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45937.94693125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45937.94693125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45937.94693125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45937.94693125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45937.94693125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45937.94693125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45937.94693125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45937.94693125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45937.94693125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45937.94693125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45937.94693125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45937.94693125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45937.94693125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45937.94693125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45937.94693125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45937.94693125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45937.94693125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45937.94693125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45937.94693125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45937.94693125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45937.94693125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45937.94693125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45937.94693125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45937.94693125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45937.94693125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45937.94693125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45937.94693125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45937.94693125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45937.94693125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45937.94693125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45937.94693125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45937.94693125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45937.94693125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45937.94693125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45937.94693125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45937.94693125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45937.94693125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45937.94693125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45937.94693125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45937.94693125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45937.94693125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45937.94693125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45937.94693125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45937.94693125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45937.94693125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45937.94693125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45937.94693125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45937.94693125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45937.94693125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45937.94693125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45937.94693125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45937.94693125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45937.94693125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45937.94693125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45937.94693125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45937.94693125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45937.94693125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45937.94693125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45937.94693125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45937.94693125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45937.94693125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45937.94693125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45937.94693125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45937.94693125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45937.94693125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45937.94693125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45937.94693125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45937.94693125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45937.94693125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45937.94693125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45937.94693125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45937.94693125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45937.94693125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45937.94693125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45937.94693125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45937.94693125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45937.94693125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45937.94693125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45937.94693125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45937.94693125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45937.94693125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45937.94693125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45937.94693125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45937.94693125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45937.94693125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45937.94693125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45937.94693125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45937.94693125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45937.94693125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45937.94693125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45937.94693125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45937.94693125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45937.94693125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45937.94693125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45937.94693125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45937.94693125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45937.94693125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45937.94693125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45937.94693125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45937.94693125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45937.94693125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45937.94693125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45937.94693125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45937.94693125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45937.94693125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45937.94693125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45937.94693125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45937.94693125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45937.94693125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45937.94693125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45937.94693125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45937.94693125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45937.94693125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45937.94693125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45937.94693125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45937.94693125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45937.94693125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45937.94693125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45937.94693125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45937.94693125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45937.94693125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45937.94693125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45937.94693125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45937.94693125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45937.94693125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45937.94693125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45937.94693125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45937.94693125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45937.94693125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45937.94693125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45937.94693125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45937.94693125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45937.94693125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45937.94693125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45937.94693125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45937.94693125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45937.94693125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45937.94693125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45937.94693125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45937.94693125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45937.94693125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45937.94693125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45937.94693125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45937.94693125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45937.94693125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45937.94693125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45937.946931481485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45937.946931481485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45937.946931481485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45937.946931481485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45937.946931481485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45937.946931481485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45937.946931481485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45937.946931481485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45937.946931481485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45937.946931481485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45937.946931481485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45937.946931481485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45937.946931481485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45937.946931481485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45937.946931481485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45937.946931481485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45937.946931481485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45937.946931481485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45937.946931481485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45937.946931481485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45937.946931481485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45937.946931481485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45937.946931481485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45937.946931481485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45937.946931481485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45937.946931481485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45937.946931481485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45937.946931481485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45937.946931481485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45937.946931481485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45937.946931481485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45937.946931481485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45937.946931481485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45937.946931481485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45937.946931481485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45937.946931481485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45937.946931481485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45937.946931481485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45937.946931481485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45937.946931481485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45937.946931481485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45937.946931481485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45937.946931481485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45937.946931481485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45937.946931481485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45937.946931481485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45937.946931481485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45937.946931481485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45937.946931481485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45937.946931481485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45937.946931481485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45937.946931481485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45937.946931481485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45937.946931481485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45937.946931481485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45937.946931481485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45937.946931481485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45937.946931481485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45937.946931481485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45937.946931481485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45937.946931481485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45937.946931481485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45937.946931481485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45937.946931481485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45937.946931481485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45937.946931481485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45937.946931481485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45937.946931481485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45937.946931481485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45937.946931481485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45937.946931481485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45937.946931481485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45937.946931481485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45937.946931481485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45937.946931481485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45937.946931481485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45937.946931481485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45937.946931481485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45937.946931481485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45937.946931481485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45937.946931481485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45937.946931481485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45937.946931481485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45937.946931481485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45937.946931481485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45937.946931481485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45937.946931481485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45937.946931481485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45937.946931481485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45937.946931481485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45937.946931481485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45937.946931481485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45937.946931481485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45937.946931481485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45937.946931481485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45937.946931481485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45937.946931481485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45937.946931481485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45937.946931481485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45937.946931481485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45937.946931481485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45937.946931481485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45937.946931481485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45937.946931481485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45937.946931481485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45937.946931481485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45937.946931481485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45937.946931481485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45937.946931481485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45937.946931481485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45937.946931481485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45937.946931481485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45937.946931481485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45937.946931481485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45937.946931481485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45937.946931481485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45937.946931481485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45937.946931481485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45937.946931481485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45937.946931481485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45937.946931481485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45937.946931481485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45937.946931481485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45937.946931481485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45937.946931481485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45937.946931481485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45937.946931481485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45937.946931481485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45937.946931481485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45937.946931481485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45937.946931481485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45937.946931481485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45937.946931481485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45937.946931481485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45937.946931481485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45937.946931481485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45937.946931481485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45937.946931481485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45937.946931481485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45937.946931481485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45937.946931481485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45937.946931481485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45937.946931481485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45937.946931481485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45937.946931481485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45937.946931481485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45937.946931481485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45937.946931481485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45937.946931481485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45937.946931481485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45937.946931481485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45937.946931481485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45937.946931481485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45937.946931481485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45937.946931481485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45937.946931481485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45937.946931481485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45937.946931481485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45937.946931481485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45937.946931481485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45937.946931481485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45937.946931481485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45937.946931481485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45937.946931481485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45937.946931481485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45937.946931481485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45937.946931481485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45937.946931481485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45937.946931481485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45937.946931481485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45937.946931481485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45937.946931481485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45937.946931481485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45937.946931481485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45937.946931481485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45937.946931481485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45937.946931481485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45937.946931481485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45937.946931481485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45937.946931481485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45937.946931481485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45937.946931481485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45937.946931481485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45937.946931481485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45937.946931481485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45937.946931481485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45937.946931481485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45937.946931481485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45937.946931481485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45937.946931481485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45937.946931481485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45937.946931481485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45937.946931481485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45937.946931481485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45937.946931481485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45937.946931481485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45937.946931481485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45937.946931481485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45937.946931481485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45937.946931481485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45937.946931481485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45937.946931481485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45937.946931481485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45937.946931481485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45937.946931481485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45937.946931481485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45937.946931481485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45937.946931481485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45937.946931481485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45937.946931481485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45937.946931481485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45937.946931481485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45937.946931481485</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234.4662136574043</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0.26850532407115679</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5.1329398149391636E-2</v>
      </c>
      <c r="H4" s="136">
        <v>45937.884652777779</v>
      </c>
      <c r="I4" s="132" t="str">
        <f>IFERROR(VLOOKUP(D4,DB!A:F,6,0),"")</f>
        <v>Generator-SG</v>
      </c>
      <c r="J4" s="132" t="str">
        <f>IFERROR(VLOOKUP(D4,DB!A:G,7,0),"")</f>
        <v>Weak</v>
      </c>
      <c r="K4" s="139" t="s">
        <v>39059</v>
      </c>
      <c r="L4" s="134" t="str">
        <f>IFERROR(VLOOKUP(D4,DB!A:I,9,0),"")</f>
        <v>Latis</v>
      </c>
    </row>
    <row r="5" spans="1:16" ht="15" customHeight="1">
      <c r="A5" s="132"/>
      <c r="B5" s="132" t="str">
        <f>IFERROR(VLOOKUP(D5,DB!A:K,11,0),"")</f>
        <v/>
      </c>
      <c r="C5" s="133"/>
      <c r="D5" s="134"/>
      <c r="E5" s="135"/>
      <c r="F5" s="136"/>
      <c r="G5" s="137">
        <f ca="1">IFERROR(NOW()-F5,"")</f>
        <v>45937.94693125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45937.94693125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45937.94693125</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45937.94693125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45937.94693125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45937.94693125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45937.94693125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45937.94693125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45937.94693125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45937.94693125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45937.94693125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45937.94693125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45937.94693125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45937.94693125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45937.94693125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45937.94693125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45937.94693125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45937.94693125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45937.94693125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45937.94693125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45937.94693125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45937.94693125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45937.94693125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45937.94693125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45937.94693125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45937.94693125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45937.94693125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45937.94693125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45937.94693125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45937.94693125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45937.94693125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45937.94693125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45937.94693125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45937.94693125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45937.94693125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45937.94693125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45937.94693125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45937.94693125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45937.94693125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45937.94693125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45937.94693125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45937.94693125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45937.94693125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45937.94693125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45937.94693125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45937.94693125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45937.94693125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45937.94693125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45937.94693125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45937.94693125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45937.94693125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45937.94693125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45937.94693125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45937.94693125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45937.94693125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45937.94693125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45937.94693125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45937.94693125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45937.94693125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45937.94693125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45937.94693125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45937.94693125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45937.94693125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45937.94693125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45937.94693125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45937.94693125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45937.94693125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45937.94693125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45937.94693125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45937.94693125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45937.94693125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45937.94693125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45937.94693125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45937.94693125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45937.94693125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45937.94693125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45937.94693125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45937.94693125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45937.94693125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45937.94693125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45937.94693125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45937.94693125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45937.94693125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45937.94693125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45937.94693125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45937.94693125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45937.94693125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45937.94693125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45937.94693125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45937.94693125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45937.94693125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45937.94693125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45937.94693125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45937.94693125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45937.94693125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45937.94693125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45937.94693125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45937.94693125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45937.94693125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45937.94693125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45937.94693125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45937.94693125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45937.94693125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45937.94693125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45937.94693125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45937.94693125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45937.94693125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45937.94693125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45937.94693125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45937.94693125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45937.94693125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45937.94693125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45937.94693125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45937.94693125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45937.94693125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45937.94693125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45937.94693125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45937.94693125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45937.94693125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45937.94693125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45937.94693125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45937.94693125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45937.94693125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45937.94693125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45937.94693125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45937.94693125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45937.94693125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45937.94693125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45937.94693125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45937.94693125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45937.94693125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45937.94693125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45937.94693125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45937.94693125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45937.94693125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45937.94693125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45937.94693125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45937.94693125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45937.94693125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45937.94693125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45937.94693125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45937.94693125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45937.94693125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45937.94693125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45937.94693125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45937.94693125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45937.94693125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45937.94693125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45937.94693125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45937.94693125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45937.94693125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45937.94693125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45937.94693125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45937.94693125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45937.94693125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45937.94693125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45937.94693125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45937.94693125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45937.94693125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45937.94693125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45937.94693125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45937.94693125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45937.94693125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45937.94693125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45937.94693125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45937.94693125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45937.94693125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45937.94693125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45937.94693125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45937.94693125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45937.94693125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45937.94693125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45937.94693125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45937.94693125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45937.94693125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45937.94693125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45937.94693125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45937.94693125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45937.94693125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45937.94693125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45937.94693125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45937.94693125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45937.94693125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45937.94693125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45937.94693125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45937.94693125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45937.94693125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45937.94693125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45937.94693125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45937.94693125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45937.94693125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45937.94693125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45937.94693125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45937.94693125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45937.94693125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45937.94693125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45937.94693125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45937.94693125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45937.94693125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45937.94693125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45937.94693125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45937.94693125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45937.94693125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45937.94693125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45937.94693125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45937.94693125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45937.94693125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45937.94693125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45937.94693125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45937.94693125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45937.94693125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45937.94693125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45937.94693125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45937.94693125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45937.94693125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45937.94693125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45937.94693125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45937.94693125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45937.94693125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45937.94693125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45937.94693125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45937.94693125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45937.94693125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45937.94693125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45937.94693125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45937.94693125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45937.94693125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45937.94693125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45937.94693125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45937.94693125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45937.94693125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45937.94693125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45937.94693125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45937.94693125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45937.94693125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45937.94693125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45937.94693125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45937.94693125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45937.94693125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45937.94693125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45937.94693125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45937.94693125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45937.94693125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45937.94693125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45937.94693125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45937.94693125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45937.94693125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45937.94693125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45937.94693125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45937.94693125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45937.94693125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45937.94693125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45937.94693125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45937.94693125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45937.94693125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45937.94693125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45937.94693125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45937.94693125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45937.94693125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45937.94693125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45937.94693125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45937.94693125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45937.94693125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45937.94693125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45937.94693125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45937.94693125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45937.94693125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45937.94693125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45937.94693125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45937.94693125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45937.94693125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45937.94693125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45937.94693125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45937.94693125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45937.94693125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45937.94693125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45937.94693125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45937.94693125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45937.94693125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45937.94693125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45937.94693125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45937.94693125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45937.94693125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45937.94693125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45937.94693125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45937.94693125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45937.94693125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45937.94693125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45937.94693125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45937.94693125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45937.94693125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45937.94693125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45937.94693125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45937.94693125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45937.94693125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45937.94693125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45937.94693125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45937.94693125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45937.94693125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45937.94693125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45937.94693125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45937.94693125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45937.94693125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45937.94693125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45937.94693125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45937.94693125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45937.94693125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45937.94693125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45937.94693125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45937.94693125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45937.94693125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45937.94693125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45937.94693125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45937.94693125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45937.94693125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45937.94693125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45937.94693125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45937.94693125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45937.94693125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45937.94693125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45937.94693125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45937.94693125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45937.94693125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45937.94693125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45937.94693125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45937.94693125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45937.94693125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45937.94693125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45937.94693125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45937.94693125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45937.94693125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45937.94693125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45937.94693125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45937.94693125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45937.94693125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45937.94693125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45937.94693125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45937.94693125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45937.94693125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45937.94693125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45937.94693125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45937.94693125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45937.94693125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45937.94693125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45937.94693125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45937.94693125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45937.94693125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45937.94693125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45937.94693125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45937.94693125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45937.94693125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45937.94693125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45937.94693125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45937.94693125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45937.94693125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45937.94693125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45937.94693125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45937.94693125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45937.94693125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45937.94693125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45937.94693125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45937.94693125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45937.94693125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45937.94693125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45937.94693125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45937.94693125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45937.94693125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45937.94693125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45937.94693125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45937.94693125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45937.94693125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45937.94693125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45937.94693125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45937.94693125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45937.94693125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45937.94693125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45937.94693125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45937.94693125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45937.94693125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45937.94693125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45937.94693125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45937.94693125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45937.94693125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45937.94693125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45937.94693125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45937.94693125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45937.94693125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45937.94693125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45937.94693125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45937.94693125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45937.94693125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45937.94693125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45937.94693125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45937.94693125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45937.94693125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45937.94693125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45937.94693125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45937.94693125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45937.94693125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45937.94693125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45937.94693125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45937.94693125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45937.94693125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45937.94693125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45937.94693125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45937.94693125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45937.94693125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45937.94693125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45937.94693125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45937.94693125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45937.94693125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45937.94693125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45937.94693125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45937.94693125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45937.94693125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45937.94693125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45937.94693125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45937.94693125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45937.94693125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45937.94693125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45937.94693125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45937.94693125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45937.94693125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45937.94693125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45937.94693125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45937.94693125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45937.94693125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45937.94693125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45937.94693125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45937.94693125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45937.94693125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45937.94693125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45937.94693125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45937.94693125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45937.94693125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45937.94693125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45937.94693125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45937.94693125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45937.94693125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45937.94693125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45937.94693125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45937.94693125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45937.94693125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45937.94693125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45937.94693125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45937.94693125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45937.94693125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45937.94693125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45937.94693125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45937.94693125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45937.94693125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45937.94693125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45937.94693125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45937.94693125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45937.94693125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45937.94693125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45937.94693125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45937.94693125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45937.94693125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45937.94693125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45937.94693125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45937.94693125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45937.94693125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45937.94693125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45937.94693125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45937.94693125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45937.94693125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45937.94693125</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45937.94693125</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46.114871064812178</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11.758053935183852</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9.8215972226171289E-2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7.7209027775097638E-2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45937.94693125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45937.94693125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45937.94693125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45937.94693125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45937.94693125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45937.94693125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45937.94693125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45937.94693125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45937.94693125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45937.94693125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45937.94693125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45937.94693125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45937.94693125</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45937.94693125</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45937.94693125</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45937.94693125</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45937.94693125</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45937.94693125</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45937.94693125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45937.94693125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45937.94693125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45937.94693125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45937.94693125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45937.94693125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45937.94693125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45937.94693125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45937.94693125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45937.94693125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45937.94693125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45937.94693125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45937.94693125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45937.94693125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45937.94693125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45937.94693125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45937.94693125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45937.94693125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45937.94693125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45937.94693125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45937.94693125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45937.94693125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45937.94693125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45937.94693125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45937.94693125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45937.94693125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45937.94693125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45937.94693125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45937.94693125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45937.94693125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45937.94693125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45937.94693125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45937.94693125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45937.94693125</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45937.94693125</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45937.94693125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45937.94693125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45937.94693125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45937.94693125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45937.94693125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45937.94693125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45937.94693125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45937.94693125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45937.94693125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45937.94693125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45937.94693125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45937.94693125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45937.94693125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45937.94693125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45937.94693125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45937.94693125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45937.94693125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45937.94693125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45937.94693125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45937.94693125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45937.94693125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45937.94693125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45937.94693125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45937.94693125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45937.94693125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45937.94693125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45937.94693125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45937.94693125</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45937.94693125</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45937.94693125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45937.94693125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45937.94693125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45937.94693125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45937.94693125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45937.94693125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45937.94693125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45937.94693125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45937.94693125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45937.94693125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45937.94693125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45937.94693125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45937.94693125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45937.94693125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45937.94693125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45937.94693125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45937.94693125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45937.94693125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45937.94693125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45937.94693125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45937.94693125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45937.94693125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45937.94693125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45937.94693125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45937.94693125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45937.94693125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45937.94693125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45937.94693125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45937.94693125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45937.94693125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45937.94693125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45937.94693125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45937.94693125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45937.94693125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45937.94693125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45937.94693125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45937.94693125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45937.94693125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45937.94693125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45937.94693125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45937.94693125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45937.94693125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45937.94693125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45937.94693125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45937.94693125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45937.94693125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45937.94693125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45937.94693125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45937.94693125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45937.94693125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45937.94693125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45937.94693125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45937.94693125</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45937.94693125</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11.174084027778008</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45937.94693125</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4.0659590277791722</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3.004685879626777</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45937.94693125</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1</v>
      </c>
      <c r="D7" s="112" t="s">
        <v>33684</v>
      </c>
      <c r="E7" s="129" t="s">
        <v>39069</v>
      </c>
      <c r="F7" s="116">
        <v>45937.809027777781</v>
      </c>
      <c r="G7" s="81">
        <f ca="1">IFERROR(NOW()-F7,"-")</f>
        <v>0.13790347221947741</v>
      </c>
      <c r="H7" s="116">
        <v>45937.667847222219</v>
      </c>
      <c r="I7" s="112" t="str">
        <f>IFERROR(VLOOKUP(D7,DB!A:F,6,0),"")</f>
        <v>SCECO</v>
      </c>
      <c r="J7" s="112" t="str">
        <f>IFERROR(VLOOKUP(D7,DB!A:G,7,0),"")</f>
        <v>Weak</v>
      </c>
      <c r="K7" s="117" t="s">
        <v>39076</v>
      </c>
      <c r="L7" s="118" t="str">
        <f>IFERROR(VLOOKUP(D7,DB!A:I,9,0),"")</f>
        <v>Latis</v>
      </c>
    </row>
    <row r="8" spans="1:16383" ht="31.5" customHeight="1">
      <c r="A8" s="113"/>
      <c r="B8" s="112" t="str">
        <f>IFERROR(VLOOKUP(D8,DB!A:K,11,0),"")</f>
        <v/>
      </c>
      <c r="C8" s="114"/>
      <c r="D8" s="154"/>
      <c r="E8" s="154"/>
      <c r="F8" s="116"/>
      <c r="G8" s="81">
        <f ca="1">IFERROR(NOW()-F8,"-")</f>
        <v>45937.94693125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45937.94693125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45937.94693125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45937.94693125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45937.94693125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45937.94693125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45937.94693125</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45937.94693125</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45937.94693125</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45937.94693125</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45937.94693125</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45937.94693125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45937.94693125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45937.94693125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45937.94693125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45937.94693125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45937.94693125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45937.94693125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45937.94693125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45937.94693125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45937.94693125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45937.94693125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45937.94693125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45937.94693125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45937.94693125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45937.94693125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45937.94693125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45937.94693125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45937.94693125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45937.94693125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45937.94693125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45937.94693125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45937.94693125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45937.94693125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45937.94693125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45937.94693125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45937.94693125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45937.94693125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45937.94693125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45937.94693125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45937.94693125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45937.94693125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45937.94693125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45937.94693125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45937.94693125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45937.94693125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45937.94693125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45937.94693125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45937.94693125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45937.94693125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45937.94693125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45937.94693125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45937.94693125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45937.94693125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45937.94693125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45937.94693125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45937.94693125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45937.94693125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45937.94693125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45937.94693125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45937.94693125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45937.94693125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45937.94693125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45937.94693125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45937.94693125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45937.94693125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45937.94693125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45937.94693125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45937.94693125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45937.94693125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45937.94693125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45937.94693125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45937.94693125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45937.94693125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45937.94693125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45937.94693125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45937.94693125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45937.94693125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45937.94693125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45937.94693125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45937.94693125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45937.94693125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45937.94693125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45937.94693125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45937.94693125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45937.94693125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45937.94693125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45937.94693125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45937.94693125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45937.94693125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45937.94693125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45937.94693125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45937.94693125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45937.94693125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45937.94693125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45937.94693125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45937.94693125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45937.94693125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45937.94693125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45937.94693125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45937.94693125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45937.94693125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45937.94693125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45937.94693125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45937.94693125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45937.94693125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45937.94693125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45937.94693125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45937.94693125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45937.94693125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45937.94693125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45937.94693125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45937.94693125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45937.94693125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45937.94693125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45937.94693125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45937.94693125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45937.94693125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45937.94693125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45937.94693125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45937.94693125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45937.94693125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45937.94693125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45937.94693125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45937.94693125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45937.94693125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45937.94693125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45937.94693125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45937.94693125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45937.94693125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45937.94693125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45937.94693125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45937.94693125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45937.94693125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45937.94693125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45937.94693125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45937.94693125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45937.94693125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45937.94693125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45937.94693125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45937.94693125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45937.94693125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45937.94693125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45937.94693125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45937.94693125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45937.94693125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45937.94693125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45937.94693125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45937.94693125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45937.94693125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45937.94693125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45937.94693125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45937.94693125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45937.94693125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45937.94693125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45937.94693125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45937.94693125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45937.94693125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45937.94693125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45937.94693125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45937.94693125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45937.94693125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45937.94693125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45937.94693125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45937.94693125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45937.94693125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45937.94693125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45937.94693125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45937.94693125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45937.94693125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45937.94693125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45937.94693125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45937.94693125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45937.94693125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45937.94693125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45937.94693125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45937.94693125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45937.94693125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45937.94693125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45937.94693125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45937.94693125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45937.94693125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45937.94693125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45937.94693125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45937.94693125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45937.94693125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45937.94693125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45937.94693125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45937.94693125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45937.94693125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45937.94693125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45937.94693125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45937.94693125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45937.94693125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45937.94693125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45937.94693125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45937.94693125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45937.94693125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45937.94693125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45937.94693125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45937.94693125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45937.94693125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45937.94693125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45937.94693125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45937.94693125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45937.94693125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45937.94693125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45937.94693125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45937.94693125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45937.94693125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45937.94693125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45937.94693125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45937.94693125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45937.94693125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45937.94693125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45937.94693125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45937.94693125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45937.94693125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45937.94693125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45937.94693125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45937.94693125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45937.94693125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45937.94693125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45937.94693125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45937.94693125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45937.94693125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45937.94693125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45937.94693125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45937.94693125</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2025-10-07T19:45:35Z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